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65" yWindow="65266" windowWidth="10005" windowHeight="11670" tabRatio="567" firstSheet="1" activeTab="12"/>
  </bookViews>
  <sheets>
    <sheet name="RESULTADOS 1º SEMESTRE 2017" sheetId="1" r:id="rId1"/>
    <sheet name="Janeiro" sheetId="2" r:id="rId2"/>
    <sheet name="Fevereiro" sheetId="3" r:id="rId3"/>
    <sheet name="Março" sheetId="4" r:id="rId4"/>
    <sheet name="Abril" sheetId="5" r:id="rId5"/>
    <sheet name="Maio" sheetId="6" r:id="rId6"/>
    <sheet name="Junho" sheetId="7" r:id="rId7"/>
    <sheet name="Julho" sheetId="8" r:id="rId8"/>
    <sheet name="AGOSTO" sheetId="9" r:id="rId9"/>
    <sheet name="SETEMBRO" sheetId="10" r:id="rId10"/>
    <sheet name="OUTUBRO" sheetId="11" r:id="rId11"/>
    <sheet name="novembro" sheetId="12" r:id="rId12"/>
    <sheet name="Dezembro" sheetId="13" r:id="rId13"/>
  </sheets>
  <externalReferences>
    <externalReference r:id="rId16"/>
  </externalReferences>
  <definedNames/>
  <calcPr fullCalcOnLoad="1"/>
</workbook>
</file>

<file path=xl/comments11.xml><?xml version="1.0" encoding="utf-8"?>
<comments xmlns="http://schemas.openxmlformats.org/spreadsheetml/2006/main">
  <authors>
    <author>Administrador</author>
  </authors>
  <commentList>
    <comment ref="D15" authorId="0">
      <text>
        <r>
          <rPr>
            <b/>
            <sz val="9"/>
            <rFont val="Tahoma"/>
            <family val="0"/>
          </rPr>
          <t>Administrador:</t>
        </r>
        <r>
          <rPr>
            <sz val="9"/>
            <rFont val="Tahoma"/>
            <family val="0"/>
          </rPr>
          <t xml:space="preserve">
01 PETICAO SEM AUDIENNCIA</t>
        </r>
      </text>
    </comment>
    <comment ref="C31" authorId="0">
      <text>
        <r>
          <rPr>
            <b/>
            <sz val="9"/>
            <rFont val="Tahoma"/>
            <family val="0"/>
          </rPr>
          <t>Administrador:</t>
        </r>
        <r>
          <rPr>
            <sz val="9"/>
            <rFont val="Tahoma"/>
            <family val="0"/>
          </rPr>
          <t xml:space="preserve">
acordo feito por petição</t>
        </r>
      </text>
    </comment>
    <comment ref="G20" authorId="0">
      <text>
        <r>
          <rPr>
            <b/>
            <sz val="9"/>
            <rFont val="Tahoma"/>
            <family val="0"/>
          </rPr>
          <t>Administrador:</t>
        </r>
        <r>
          <rPr>
            <sz val="9"/>
            <rFont val="Tahoma"/>
            <family val="0"/>
          </rPr>
          <t xml:space="preserve">
?</t>
        </r>
      </text>
    </comment>
  </commentList>
</comments>
</file>

<file path=xl/sharedStrings.xml><?xml version="1.0" encoding="utf-8"?>
<sst xmlns="http://schemas.openxmlformats.org/spreadsheetml/2006/main" count="439" uniqueCount="45">
  <si>
    <t>CEJUSC - PMSP</t>
  </si>
  <si>
    <t>Reclamações Recebidas</t>
  </si>
  <si>
    <t>Matéria Cível</t>
  </si>
  <si>
    <t>Casos de Família</t>
  </si>
  <si>
    <t>Registros / Falhas do sistema</t>
  </si>
  <si>
    <t>Total de reclamações recebidas</t>
  </si>
  <si>
    <t>Total de reclamações válidas  recebidas</t>
  </si>
  <si>
    <t>Sessões de Mediação- Realizadas</t>
  </si>
  <si>
    <t>Total de sessões realizadas</t>
  </si>
  <si>
    <t>Acordos</t>
  </si>
  <si>
    <t>Sem Acordo</t>
  </si>
  <si>
    <t>Redesignadas Continuadas</t>
  </si>
  <si>
    <t>Família</t>
  </si>
  <si>
    <t>Cível</t>
  </si>
  <si>
    <t>Sessões de Mediação- Não realizadas</t>
  </si>
  <si>
    <t>Total de sessões não realizadas</t>
  </si>
  <si>
    <t>Não realizada pela ausência do autor</t>
  </si>
  <si>
    <t>Não realizada pela ausência do réu</t>
  </si>
  <si>
    <t>Não realizada pela ausência de ambos</t>
  </si>
  <si>
    <t>Panorama Geral</t>
  </si>
  <si>
    <t>Data</t>
  </si>
  <si>
    <t>Agendadas</t>
  </si>
  <si>
    <t>Realizadas</t>
  </si>
  <si>
    <t>Não Realizadas</t>
  </si>
  <si>
    <t>Reagendadas</t>
  </si>
  <si>
    <t>Total no mês</t>
  </si>
  <si>
    <t>Não Realizada por falta de documentos</t>
  </si>
  <si>
    <t>Janeiro</t>
  </si>
  <si>
    <t>Recesso do Tribunal de Justiça</t>
  </si>
  <si>
    <t>Fevereiro</t>
  </si>
  <si>
    <t>Março</t>
  </si>
  <si>
    <t>Não realizada pela ausência do Reclamante</t>
  </si>
  <si>
    <t>Não realizada pela ausência do Reclamado</t>
  </si>
  <si>
    <t>Abril</t>
  </si>
  <si>
    <t>Maio</t>
  </si>
  <si>
    <t>Junho</t>
  </si>
  <si>
    <t>Total no ano</t>
  </si>
  <si>
    <t>Resultado de 1º SEMESTRE 2017</t>
  </si>
  <si>
    <t>Julho</t>
  </si>
  <si>
    <t>AGOSTO</t>
  </si>
  <si>
    <t>SETEMBRO</t>
  </si>
  <si>
    <t>OUTUBRO</t>
  </si>
  <si>
    <t>*</t>
  </si>
  <si>
    <t>N0VEMBRO/2017</t>
  </si>
  <si>
    <t>Dezembro</t>
  </si>
</sst>
</file>

<file path=xl/styles.xml><?xml version="1.0" encoding="utf-8"?>
<styleSheet xmlns="http://schemas.openxmlformats.org/spreadsheetml/2006/main">
  <numFmts count="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0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Helvetica"/>
      <family val="2"/>
    </font>
    <font>
      <sz val="10"/>
      <color indexed="8"/>
      <name val="Calibri"/>
      <family val="2"/>
    </font>
    <font>
      <sz val="11"/>
      <color indexed="10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8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sz val="10"/>
      <color rgb="FF000000"/>
      <name val="Helvetica"/>
      <family val="2"/>
    </font>
    <font>
      <b/>
      <sz val="20"/>
      <color theme="1"/>
      <name val="Calibri"/>
      <family val="2"/>
    </font>
    <font>
      <b/>
      <sz val="18"/>
      <color theme="1"/>
      <name val="Calibri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medium"/>
      <right style="medium"/>
      <top style="medium"/>
      <bottom style="medium"/>
    </border>
    <border>
      <left style="medium"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/>
      <right style="thin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/>
    </border>
    <border>
      <left/>
      <right/>
      <top style="thin"/>
      <bottom/>
    </border>
    <border>
      <left style="medium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197">
    <xf numFmtId="0" fontId="0" fillId="0" borderId="0" xfId="0" applyFont="1" applyAlignment="1">
      <alignment/>
    </xf>
    <xf numFmtId="0" fontId="0" fillId="0" borderId="0" xfId="0" applyAlignment="1">
      <alignment/>
    </xf>
    <xf numFmtId="17" fontId="0" fillId="0" borderId="0" xfId="0" applyNumberFormat="1" applyAlignment="1">
      <alignment wrapText="1"/>
    </xf>
    <xf numFmtId="17" fontId="44" fillId="0" borderId="0" xfId="0" applyNumberFormat="1" applyFont="1" applyAlignment="1">
      <alignment horizontal="center" wrapText="1"/>
    </xf>
    <xf numFmtId="0" fontId="45" fillId="0" borderId="10" xfId="0" applyFont="1" applyBorder="1" applyAlignment="1">
      <alignment horizontal="left"/>
    </xf>
    <xf numFmtId="0" fontId="46" fillId="0" borderId="10" xfId="0" applyFont="1" applyBorder="1" applyAlignment="1">
      <alignment horizontal="left"/>
    </xf>
    <xf numFmtId="0" fontId="46" fillId="0" borderId="10" xfId="0" applyFont="1" applyFill="1" applyBorder="1" applyAlignment="1">
      <alignment horizontal="left"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45" fillId="3" borderId="11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47" fillId="0" borderId="0" xfId="0" applyFont="1" applyFill="1" applyBorder="1" applyAlignment="1">
      <alignment wrapText="1"/>
    </xf>
    <xf numFmtId="0" fontId="46" fillId="0" borderId="0" xfId="0" applyFont="1" applyFill="1" applyBorder="1" applyAlignment="1">
      <alignment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left"/>
    </xf>
    <xf numFmtId="0" fontId="46" fillId="0" borderId="13" xfId="0" applyFont="1" applyBorder="1" applyAlignment="1">
      <alignment horizontal="left"/>
    </xf>
    <xf numFmtId="0" fontId="46" fillId="0" borderId="13" xfId="0" applyFont="1" applyFill="1" applyBorder="1" applyAlignment="1">
      <alignment horizontal="left"/>
    </xf>
    <xf numFmtId="0" fontId="0" fillId="33" borderId="14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3" borderId="17" xfId="0" applyFill="1" applyBorder="1" applyAlignment="1">
      <alignment horizontal="center"/>
    </xf>
    <xf numFmtId="14" fontId="0" fillId="34" borderId="18" xfId="0" applyNumberFormat="1" applyFont="1" applyFill="1" applyBorder="1" applyAlignment="1">
      <alignment horizontal="center"/>
    </xf>
    <xf numFmtId="0" fontId="46" fillId="0" borderId="19" xfId="0" applyFont="1" applyBorder="1" applyAlignment="1">
      <alignment horizontal="center" vertical="center" wrapText="1"/>
    </xf>
    <xf numFmtId="0" fontId="48" fillId="0" borderId="20" xfId="0" applyFont="1" applyBorder="1" applyAlignment="1">
      <alignment vertical="center" wrapText="1"/>
    </xf>
    <xf numFmtId="0" fontId="48" fillId="0" borderId="21" xfId="0" applyFont="1" applyBorder="1" applyAlignment="1">
      <alignment vertical="center" wrapText="1"/>
    </xf>
    <xf numFmtId="0" fontId="0" fillId="35" borderId="0" xfId="0" applyFill="1" applyBorder="1" applyAlignment="1">
      <alignment/>
    </xf>
    <xf numFmtId="1" fontId="0" fillId="0" borderId="15" xfId="0" applyNumberFormat="1" applyBorder="1" applyAlignment="1">
      <alignment horizontal="center"/>
    </xf>
    <xf numFmtId="0" fontId="46" fillId="35" borderId="0" xfId="0" applyFont="1" applyFill="1" applyBorder="1" applyAlignment="1">
      <alignment horizontal="center" vertical="center" wrapText="1"/>
    </xf>
    <xf numFmtId="17" fontId="49" fillId="35" borderId="14" xfId="0" applyNumberFormat="1" applyFont="1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4" xfId="0" applyFill="1" applyBorder="1" applyAlignment="1">
      <alignment horizontal="center"/>
    </xf>
    <xf numFmtId="1" fontId="0" fillId="35" borderId="14" xfId="0" applyNumberFormat="1" applyFill="1" applyBorder="1" applyAlignment="1">
      <alignment horizontal="center"/>
    </xf>
    <xf numFmtId="14" fontId="0" fillId="35" borderId="18" xfId="0" applyNumberFormat="1" applyFont="1" applyFill="1" applyBorder="1" applyAlignment="1">
      <alignment horizontal="center"/>
    </xf>
    <xf numFmtId="0" fontId="37" fillId="0" borderId="0" xfId="0" applyFont="1" applyAlignment="1">
      <alignment horizontal="right"/>
    </xf>
    <xf numFmtId="0" fontId="37" fillId="0" borderId="0" xfId="0" applyNumberFormat="1" applyFont="1" applyFill="1" applyBorder="1" applyAlignment="1">
      <alignment horizontal="right"/>
    </xf>
    <xf numFmtId="0" fontId="37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46" fillId="0" borderId="14" xfId="0" applyFont="1" applyBorder="1" applyAlignment="1">
      <alignment horizontal="center" vertical="center"/>
    </xf>
    <xf numFmtId="1" fontId="0" fillId="0" borderId="14" xfId="0" applyNumberFormat="1" applyFill="1" applyBorder="1" applyAlignment="1">
      <alignment/>
    </xf>
    <xf numFmtId="1" fontId="0" fillId="0" borderId="22" xfId="0" applyNumberFormat="1" applyBorder="1" applyAlignment="1">
      <alignment horizontal="center"/>
    </xf>
    <xf numFmtId="0" fontId="0" fillId="35" borderId="0" xfId="0" applyFill="1" applyAlignment="1">
      <alignment/>
    </xf>
    <xf numFmtId="0" fontId="46" fillId="0" borderId="23" xfId="0" applyFont="1" applyBorder="1" applyAlignment="1">
      <alignment/>
    </xf>
    <xf numFmtId="0" fontId="45" fillId="19" borderId="24" xfId="0" applyFont="1" applyFill="1" applyBorder="1" applyAlignment="1">
      <alignment/>
    </xf>
    <xf numFmtId="9" fontId="0" fillId="0" borderId="14" xfId="0" applyNumberFormat="1" applyBorder="1" applyAlignment="1">
      <alignment/>
    </xf>
    <xf numFmtId="0" fontId="45" fillId="0" borderId="25" xfId="0" applyFont="1" applyBorder="1" applyAlignment="1">
      <alignment horizontal="left"/>
    </xf>
    <xf numFmtId="0" fontId="45" fillId="0" borderId="26" xfId="0" applyFont="1" applyBorder="1" applyAlignment="1">
      <alignment horizontal="left"/>
    </xf>
    <xf numFmtId="0" fontId="46" fillId="0" borderId="27" xfId="0" applyFont="1" applyBorder="1" applyAlignment="1">
      <alignment/>
    </xf>
    <xf numFmtId="9" fontId="0" fillId="0" borderId="19" xfId="0" applyNumberFormat="1" applyBorder="1" applyAlignment="1">
      <alignment/>
    </xf>
    <xf numFmtId="9" fontId="0" fillId="33" borderId="14" xfId="0" applyNumberFormat="1" applyFill="1" applyBorder="1" applyAlignment="1">
      <alignment/>
    </xf>
    <xf numFmtId="9" fontId="0" fillId="33" borderId="14" xfId="0" applyNumberFormat="1" applyFill="1" applyBorder="1" applyAlignment="1">
      <alignment/>
    </xf>
    <xf numFmtId="0" fontId="0" fillId="0" borderId="28" xfId="0" applyBorder="1" applyAlignment="1">
      <alignment/>
    </xf>
    <xf numFmtId="1" fontId="0" fillId="0" borderId="15" xfId="0" applyNumberFormat="1" applyBorder="1" applyAlignment="1">
      <alignment/>
    </xf>
    <xf numFmtId="0" fontId="0" fillId="0" borderId="22" xfId="0" applyFill="1" applyBorder="1" applyAlignment="1">
      <alignment/>
    </xf>
    <xf numFmtId="0" fontId="0" fillId="0" borderId="29" xfId="0" applyBorder="1" applyAlignment="1">
      <alignment/>
    </xf>
    <xf numFmtId="9" fontId="0" fillId="33" borderId="10" xfId="0" applyNumberFormat="1" applyFill="1" applyBorder="1" applyAlignment="1">
      <alignment/>
    </xf>
    <xf numFmtId="0" fontId="0" fillId="0" borderId="30" xfId="0" applyBorder="1" applyAlignment="1">
      <alignment/>
    </xf>
    <xf numFmtId="0" fontId="0" fillId="35" borderId="30" xfId="0" applyFill="1" applyBorder="1" applyAlignment="1">
      <alignment wrapText="1"/>
    </xf>
    <xf numFmtId="9" fontId="0" fillId="33" borderId="31" xfId="0" applyNumberFormat="1" applyFill="1" applyBorder="1" applyAlignment="1">
      <alignment/>
    </xf>
    <xf numFmtId="0" fontId="0" fillId="0" borderId="29" xfId="0" applyBorder="1" applyAlignment="1">
      <alignment horizontal="center"/>
    </xf>
    <xf numFmtId="9" fontId="0" fillId="33" borderId="10" xfId="0" applyNumberFormat="1" applyFill="1" applyBorder="1" applyAlignment="1">
      <alignment horizontal="center"/>
    </xf>
    <xf numFmtId="14" fontId="0" fillId="35" borderId="32" xfId="0" applyNumberFormat="1" applyFont="1" applyFill="1" applyBorder="1" applyAlignment="1">
      <alignment horizontal="center"/>
    </xf>
    <xf numFmtId="14" fontId="0" fillId="34" borderId="32" xfId="0" applyNumberFormat="1" applyFont="1" applyFill="1" applyBorder="1" applyAlignment="1">
      <alignment horizontal="center"/>
    </xf>
    <xf numFmtId="9" fontId="0" fillId="19" borderId="14" xfId="0" applyNumberFormat="1" applyFill="1" applyBorder="1" applyAlignment="1">
      <alignment/>
    </xf>
    <xf numFmtId="0" fontId="46" fillId="35" borderId="14" xfId="0" applyFont="1" applyFill="1" applyBorder="1" applyAlignment="1">
      <alignment horizontal="center" vertical="center"/>
    </xf>
    <xf numFmtId="0" fontId="46" fillId="34" borderId="14" xfId="0" applyFont="1" applyFill="1" applyBorder="1" applyAlignment="1">
      <alignment horizontal="center" vertical="center"/>
    </xf>
    <xf numFmtId="9" fontId="0" fillId="33" borderId="14" xfId="0" applyNumberFormat="1" applyFill="1" applyBorder="1" applyAlignment="1">
      <alignment horizontal="center"/>
    </xf>
    <xf numFmtId="9" fontId="0" fillId="33" borderId="31" xfId="0" applyNumberFormat="1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9" xfId="0" applyBorder="1" applyAlignment="1">
      <alignment horizontal="center"/>
    </xf>
    <xf numFmtId="9" fontId="0" fillId="33" borderId="10" xfId="0" applyNumberFormat="1" applyFill="1" applyBorder="1" applyAlignment="1">
      <alignment horizontal="center"/>
    </xf>
    <xf numFmtId="0" fontId="0" fillId="0" borderId="29" xfId="0" applyBorder="1" applyAlignment="1">
      <alignment horizontal="center"/>
    </xf>
    <xf numFmtId="9" fontId="0" fillId="33" borderId="10" xfId="0" applyNumberFormat="1" applyFill="1" applyBorder="1" applyAlignment="1">
      <alignment horizontal="center"/>
    </xf>
    <xf numFmtId="0" fontId="0" fillId="0" borderId="29" xfId="0" applyBorder="1" applyAlignment="1">
      <alignment horizontal="center"/>
    </xf>
    <xf numFmtId="9" fontId="0" fillId="33" borderId="10" xfId="0" applyNumberFormat="1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1" fontId="0" fillId="34" borderId="14" xfId="0" applyNumberFormat="1" applyFill="1" applyBorder="1" applyAlignment="1">
      <alignment horizontal="center"/>
    </xf>
    <xf numFmtId="0" fontId="0" fillId="0" borderId="29" xfId="0" applyBorder="1" applyAlignment="1">
      <alignment horizontal="center"/>
    </xf>
    <xf numFmtId="9" fontId="0" fillId="33" borderId="10" xfId="0" applyNumberFormat="1" applyFill="1" applyBorder="1" applyAlignment="1">
      <alignment horizontal="center"/>
    </xf>
    <xf numFmtId="14" fontId="0" fillId="0" borderId="32" xfId="0" applyNumberFormat="1" applyFont="1" applyFill="1" applyBorder="1" applyAlignment="1">
      <alignment horizontal="center"/>
    </xf>
    <xf numFmtId="0" fontId="46" fillId="0" borderId="14" xfId="0" applyFont="1" applyFill="1" applyBorder="1" applyAlignment="1">
      <alignment horizontal="center" vertical="center"/>
    </xf>
    <xf numFmtId="0" fontId="0" fillId="0" borderId="14" xfId="0" applyFill="1" applyBorder="1" applyAlignment="1">
      <alignment/>
    </xf>
    <xf numFmtId="0" fontId="0" fillId="0" borderId="14" xfId="0" applyFill="1" applyBorder="1" applyAlignment="1">
      <alignment horizontal="center"/>
    </xf>
    <xf numFmtId="1" fontId="0" fillId="0" borderId="14" xfId="0" applyNumberFormat="1" applyFill="1" applyBorder="1" applyAlignment="1">
      <alignment horizontal="center"/>
    </xf>
    <xf numFmtId="0" fontId="0" fillId="0" borderId="14" xfId="0" applyNumberFormat="1" applyFill="1" applyBorder="1" applyAlignment="1">
      <alignment/>
    </xf>
    <xf numFmtId="0" fontId="0" fillId="35" borderId="14" xfId="0" applyNumberFormat="1" applyFill="1" applyBorder="1" applyAlignment="1">
      <alignment/>
    </xf>
    <xf numFmtId="0" fontId="49" fillId="0" borderId="14" xfId="0" applyNumberFormat="1" applyFont="1" applyFill="1" applyBorder="1" applyAlignment="1">
      <alignment/>
    </xf>
    <xf numFmtId="17" fontId="47" fillId="36" borderId="33" xfId="0" applyNumberFormat="1" applyFont="1" applyFill="1" applyBorder="1" applyAlignment="1">
      <alignment/>
    </xf>
    <xf numFmtId="17" fontId="47" fillId="36" borderId="34" xfId="0" applyNumberFormat="1" applyFont="1" applyFill="1" applyBorder="1" applyAlignment="1">
      <alignment/>
    </xf>
    <xf numFmtId="17" fontId="47" fillId="36" borderId="35" xfId="0" applyNumberFormat="1" applyFont="1" applyFill="1" applyBorder="1" applyAlignment="1">
      <alignment/>
    </xf>
    <xf numFmtId="0" fontId="45" fillId="0" borderId="36" xfId="0" applyFont="1" applyBorder="1" applyAlignment="1">
      <alignment horizontal="left"/>
    </xf>
    <xf numFmtId="0" fontId="45" fillId="0" borderId="37" xfId="0" applyFont="1" applyBorder="1" applyAlignment="1">
      <alignment horizontal="left"/>
    </xf>
    <xf numFmtId="0" fontId="46" fillId="0" borderId="38" xfId="0" applyFont="1" applyBorder="1" applyAlignment="1">
      <alignment/>
    </xf>
    <xf numFmtId="0" fontId="46" fillId="0" borderId="39" xfId="0" applyFont="1" applyBorder="1" applyAlignment="1">
      <alignment/>
    </xf>
    <xf numFmtId="0" fontId="45" fillId="19" borderId="40" xfId="0" applyFont="1" applyFill="1" applyBorder="1" applyAlignment="1">
      <alignment/>
    </xf>
    <xf numFmtId="0" fontId="46" fillId="0" borderId="41" xfId="0" applyFont="1" applyFill="1" applyBorder="1" applyAlignment="1">
      <alignment vertical="center" wrapText="1"/>
    </xf>
    <xf numFmtId="0" fontId="46" fillId="0" borderId="41" xfId="0" applyFont="1" applyFill="1" applyBorder="1" applyAlignment="1">
      <alignment horizontal="center" vertical="center" wrapText="1"/>
    </xf>
    <xf numFmtId="14" fontId="0" fillId="35" borderId="18" xfId="0" applyNumberFormat="1" applyFill="1" applyBorder="1" applyAlignment="1">
      <alignment horizontal="center"/>
    </xf>
    <xf numFmtId="0" fontId="46" fillId="35" borderId="42" xfId="0" applyFont="1" applyFill="1" applyBorder="1" applyAlignment="1">
      <alignment horizontal="center" vertical="center"/>
    </xf>
    <xf numFmtId="0" fontId="46" fillId="35" borderId="26" xfId="0" applyFont="1" applyFill="1" applyBorder="1" applyAlignment="1">
      <alignment horizontal="center" vertical="center"/>
    </xf>
    <xf numFmtId="0" fontId="46" fillId="35" borderId="10" xfId="0" applyFont="1" applyFill="1" applyBorder="1" applyAlignment="1">
      <alignment horizontal="center" vertical="center"/>
    </xf>
    <xf numFmtId="0" fontId="0" fillId="35" borderId="23" xfId="0" applyFill="1" applyBorder="1" applyAlignment="1">
      <alignment horizontal="center"/>
    </xf>
    <xf numFmtId="0" fontId="0" fillId="35" borderId="42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5" borderId="42" xfId="0" applyFill="1" applyBorder="1" applyAlignment="1">
      <alignment/>
    </xf>
    <xf numFmtId="0" fontId="0" fillId="3" borderId="24" xfId="0" applyFill="1" applyBorder="1" applyAlignment="1">
      <alignment horizontal="center"/>
    </xf>
    <xf numFmtId="0" fontId="0" fillId="0" borderId="42" xfId="0" applyFill="1" applyBorder="1" applyAlignment="1">
      <alignment/>
    </xf>
    <xf numFmtId="0" fontId="0" fillId="0" borderId="29" xfId="0" applyBorder="1" applyAlignment="1">
      <alignment horizontal="center"/>
    </xf>
    <xf numFmtId="9" fontId="0" fillId="33" borderId="10" xfId="0" applyNumberFormat="1" applyFill="1" applyBorder="1" applyAlignment="1">
      <alignment horizontal="center"/>
    </xf>
    <xf numFmtId="9" fontId="0" fillId="33" borderId="14" xfId="49" applyFont="1" applyFill="1" applyBorder="1" applyAlignment="1">
      <alignment/>
    </xf>
    <xf numFmtId="9" fontId="0" fillId="33" borderId="14" xfId="49" applyFont="1" applyFill="1" applyBorder="1" applyAlignment="1">
      <alignment/>
    </xf>
    <xf numFmtId="0" fontId="0" fillId="35" borderId="14" xfId="0" applyFont="1" applyFill="1" applyBorder="1" applyAlignment="1">
      <alignment horizontal="center" vertical="center"/>
    </xf>
    <xf numFmtId="0" fontId="0" fillId="35" borderId="23" xfId="0" applyFont="1" applyFill="1" applyBorder="1" applyAlignment="1">
      <alignment horizontal="center" vertical="center"/>
    </xf>
    <xf numFmtId="0" fontId="0" fillId="35" borderId="19" xfId="0" applyFont="1" applyFill="1" applyBorder="1" applyAlignment="1">
      <alignment horizontal="center" vertical="center"/>
    </xf>
    <xf numFmtId="0" fontId="0" fillId="35" borderId="27" xfId="0" applyFont="1" applyFill="1" applyBorder="1" applyAlignment="1">
      <alignment horizontal="center" vertical="center"/>
    </xf>
    <xf numFmtId="0" fontId="0" fillId="0" borderId="0" xfId="0" applyFill="1" applyBorder="1" applyAlignment="1">
      <alignment wrapText="1"/>
    </xf>
    <xf numFmtId="0" fontId="0" fillId="0" borderId="14" xfId="0" applyBorder="1" applyAlignment="1">
      <alignment/>
    </xf>
    <xf numFmtId="1" fontId="0" fillId="3" borderId="14" xfId="0" applyNumberFormat="1" applyFill="1" applyBorder="1" applyAlignment="1">
      <alignment horizontal="center"/>
    </xf>
    <xf numFmtId="0" fontId="0" fillId="0" borderId="29" xfId="0" applyBorder="1" applyAlignment="1">
      <alignment horizontal="center"/>
    </xf>
    <xf numFmtId="9" fontId="0" fillId="33" borderId="10" xfId="0" applyNumberFormat="1" applyFill="1" applyBorder="1" applyAlignment="1">
      <alignment horizontal="center"/>
    </xf>
    <xf numFmtId="14" fontId="0" fillId="34" borderId="14" xfId="0" applyNumberFormat="1" applyFont="1" applyFill="1" applyBorder="1" applyAlignment="1">
      <alignment horizontal="center"/>
    </xf>
    <xf numFmtId="14" fontId="0" fillId="35" borderId="14" xfId="0" applyNumberFormat="1" applyFont="1" applyFill="1" applyBorder="1" applyAlignment="1">
      <alignment horizontal="center"/>
    </xf>
    <xf numFmtId="9" fontId="0" fillId="33" borderId="10" xfId="0" applyNumberFormat="1" applyFill="1" applyBorder="1" applyAlignment="1">
      <alignment horizontal="center"/>
    </xf>
    <xf numFmtId="14" fontId="0" fillId="35" borderId="14" xfId="0" applyNumberFormat="1" applyFill="1" applyBorder="1" applyAlignment="1">
      <alignment horizontal="center"/>
    </xf>
    <xf numFmtId="1" fontId="0" fillId="0" borderId="29" xfId="0" applyNumberFormat="1" applyBorder="1" applyAlignment="1">
      <alignment horizontal="center"/>
    </xf>
    <xf numFmtId="1" fontId="0" fillId="0" borderId="29" xfId="0" applyNumberFormat="1" applyBorder="1" applyAlignment="1">
      <alignment horizontal="center"/>
    </xf>
    <xf numFmtId="9" fontId="0" fillId="33" borderId="10" xfId="0" applyNumberFormat="1" applyFill="1" applyBorder="1" applyAlignment="1">
      <alignment horizontal="center"/>
    </xf>
    <xf numFmtId="0" fontId="0" fillId="8" borderId="22" xfId="0" applyFill="1" applyBorder="1" applyAlignment="1">
      <alignment horizontal="center"/>
    </xf>
    <xf numFmtId="1" fontId="0" fillId="0" borderId="29" xfId="0" applyNumberFormat="1" applyBorder="1" applyAlignment="1">
      <alignment horizontal="center"/>
    </xf>
    <xf numFmtId="9" fontId="0" fillId="33" borderId="10" xfId="0" applyNumberFormat="1" applyFill="1" applyBorder="1" applyAlignment="1">
      <alignment horizontal="center"/>
    </xf>
    <xf numFmtId="0" fontId="0" fillId="0" borderId="29" xfId="0" applyBorder="1" applyAlignment="1">
      <alignment horizontal="center"/>
    </xf>
    <xf numFmtId="9" fontId="0" fillId="33" borderId="10" xfId="0" applyNumberFormat="1" applyFill="1" applyBorder="1" applyAlignment="1">
      <alignment horizontal="center"/>
    </xf>
    <xf numFmtId="17" fontId="0" fillId="35" borderId="14" xfId="0" applyNumberFormat="1" applyFill="1" applyBorder="1" applyAlignment="1">
      <alignment/>
    </xf>
    <xf numFmtId="0" fontId="47" fillId="17" borderId="33" xfId="0" applyFont="1" applyFill="1" applyBorder="1" applyAlignment="1">
      <alignment horizontal="center" wrapText="1"/>
    </xf>
    <xf numFmtId="0" fontId="47" fillId="17" borderId="34" xfId="0" applyFont="1" applyFill="1" applyBorder="1" applyAlignment="1">
      <alignment horizontal="center" wrapText="1"/>
    </xf>
    <xf numFmtId="0" fontId="47" fillId="17" borderId="35" xfId="0" applyFont="1" applyFill="1" applyBorder="1" applyAlignment="1">
      <alignment horizontal="center" wrapText="1"/>
    </xf>
    <xf numFmtId="0" fontId="46" fillId="0" borderId="27" xfId="0" applyFont="1" applyBorder="1" applyAlignment="1">
      <alignment horizontal="center" vertical="center" wrapText="1"/>
    </xf>
    <xf numFmtId="0" fontId="46" fillId="0" borderId="26" xfId="0" applyFont="1" applyBorder="1" applyAlignment="1">
      <alignment horizontal="center" vertical="center" wrapText="1"/>
    </xf>
    <xf numFmtId="1" fontId="0" fillId="0" borderId="16" xfId="0" applyNumberFormat="1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47" fillId="15" borderId="33" xfId="0" applyFont="1" applyFill="1" applyBorder="1" applyAlignment="1">
      <alignment horizontal="center" wrapText="1"/>
    </xf>
    <xf numFmtId="0" fontId="47" fillId="15" borderId="34" xfId="0" applyFont="1" applyFill="1" applyBorder="1" applyAlignment="1">
      <alignment horizontal="center" wrapText="1"/>
    </xf>
    <xf numFmtId="0" fontId="47" fillId="15" borderId="35" xfId="0" applyFont="1" applyFill="1" applyBorder="1" applyAlignment="1">
      <alignment horizontal="center" wrapText="1"/>
    </xf>
    <xf numFmtId="0" fontId="46" fillId="0" borderId="43" xfId="0" applyFont="1" applyBorder="1" applyAlignment="1">
      <alignment horizontal="center" vertical="center"/>
    </xf>
    <xf numFmtId="0" fontId="46" fillId="0" borderId="44" xfId="0" applyFont="1" applyBorder="1" applyAlignment="1">
      <alignment horizontal="center" vertical="center"/>
    </xf>
    <xf numFmtId="0" fontId="46" fillId="0" borderId="45" xfId="0" applyFont="1" applyBorder="1" applyAlignment="1">
      <alignment horizontal="center" vertical="center"/>
    </xf>
    <xf numFmtId="0" fontId="46" fillId="0" borderId="46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46" fillId="0" borderId="47" xfId="0" applyFont="1" applyBorder="1" applyAlignment="1">
      <alignment horizontal="center" vertical="center"/>
    </xf>
    <xf numFmtId="0" fontId="46" fillId="0" borderId="48" xfId="0" applyFont="1" applyBorder="1" applyAlignment="1">
      <alignment horizontal="center" vertical="center" wrapText="1"/>
    </xf>
    <xf numFmtId="0" fontId="46" fillId="0" borderId="49" xfId="0" applyFont="1" applyBorder="1" applyAlignment="1">
      <alignment horizontal="center" vertical="center" wrapText="1"/>
    </xf>
    <xf numFmtId="0" fontId="46" fillId="0" borderId="50" xfId="0" applyFont="1" applyBorder="1" applyAlignment="1">
      <alignment horizontal="center" vertical="center"/>
    </xf>
    <xf numFmtId="0" fontId="46" fillId="0" borderId="51" xfId="0" applyFont="1" applyBorder="1" applyAlignment="1">
      <alignment horizontal="center" vertical="center"/>
    </xf>
    <xf numFmtId="0" fontId="45" fillId="34" borderId="48" xfId="0" applyFont="1" applyFill="1" applyBorder="1" applyAlignment="1">
      <alignment horizontal="center" vertical="center" wrapText="1"/>
    </xf>
    <xf numFmtId="0" fontId="46" fillId="34" borderId="49" xfId="0" applyFont="1" applyFill="1" applyBorder="1" applyAlignment="1">
      <alignment horizontal="center" vertical="center" wrapText="1"/>
    </xf>
    <xf numFmtId="9" fontId="0" fillId="33" borderId="14" xfId="49" applyFont="1" applyFill="1" applyBorder="1" applyAlignment="1">
      <alignment horizontal="center"/>
    </xf>
    <xf numFmtId="0" fontId="50" fillId="37" borderId="33" xfId="0" applyFont="1" applyFill="1" applyBorder="1" applyAlignment="1">
      <alignment horizontal="center"/>
    </xf>
    <xf numFmtId="0" fontId="50" fillId="37" borderId="34" xfId="0" applyFont="1" applyFill="1" applyBorder="1" applyAlignment="1">
      <alignment horizontal="center"/>
    </xf>
    <xf numFmtId="0" fontId="50" fillId="37" borderId="35" xfId="0" applyFont="1" applyFill="1" applyBorder="1" applyAlignment="1">
      <alignment horizontal="center"/>
    </xf>
    <xf numFmtId="17" fontId="51" fillId="34" borderId="51" xfId="0" applyNumberFormat="1" applyFont="1" applyFill="1" applyBorder="1" applyAlignment="1">
      <alignment horizontal="center" wrapText="1"/>
    </xf>
    <xf numFmtId="17" fontId="51" fillId="34" borderId="52" xfId="0" applyNumberFormat="1" applyFont="1" applyFill="1" applyBorder="1" applyAlignment="1">
      <alignment horizontal="center" wrapText="1"/>
    </xf>
    <xf numFmtId="17" fontId="51" fillId="34" borderId="53" xfId="0" applyNumberFormat="1" applyFont="1" applyFill="1" applyBorder="1" applyAlignment="1">
      <alignment horizontal="center" wrapText="1"/>
    </xf>
    <xf numFmtId="0" fontId="45" fillId="19" borderId="47" xfId="0" applyFont="1" applyFill="1" applyBorder="1" applyAlignment="1">
      <alignment horizontal="center" wrapText="1"/>
    </xf>
    <xf numFmtId="0" fontId="45" fillId="19" borderId="54" xfId="0" applyFont="1" applyFill="1" applyBorder="1" applyAlignment="1">
      <alignment horizontal="center" wrapText="1"/>
    </xf>
    <xf numFmtId="0" fontId="47" fillId="16" borderId="33" xfId="0" applyFont="1" applyFill="1" applyBorder="1" applyAlignment="1">
      <alignment horizontal="center" wrapText="1"/>
    </xf>
    <xf numFmtId="0" fontId="47" fillId="16" borderId="34" xfId="0" applyFont="1" applyFill="1" applyBorder="1" applyAlignment="1">
      <alignment horizontal="center" wrapText="1"/>
    </xf>
    <xf numFmtId="0" fontId="47" fillId="16" borderId="35" xfId="0" applyFont="1" applyFill="1" applyBorder="1" applyAlignment="1">
      <alignment horizontal="center" wrapText="1"/>
    </xf>
    <xf numFmtId="0" fontId="45" fillId="0" borderId="55" xfId="0" applyFont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 wrapText="1"/>
    </xf>
    <xf numFmtId="0" fontId="46" fillId="0" borderId="56" xfId="0" applyFont="1" applyBorder="1" applyAlignment="1">
      <alignment horizontal="center" vertical="center"/>
    </xf>
    <xf numFmtId="0" fontId="46" fillId="0" borderId="57" xfId="0" applyFont="1" applyBorder="1" applyAlignment="1">
      <alignment horizontal="center" vertical="center" wrapText="1"/>
    </xf>
    <xf numFmtId="0" fontId="46" fillId="0" borderId="58" xfId="0" applyFont="1" applyBorder="1" applyAlignment="1">
      <alignment horizontal="center" vertical="center" wrapText="1"/>
    </xf>
    <xf numFmtId="0" fontId="45" fillId="0" borderId="59" xfId="0" applyFont="1" applyBorder="1" applyAlignment="1">
      <alignment horizontal="center" vertical="center" wrapText="1"/>
    </xf>
    <xf numFmtId="0" fontId="45" fillId="0" borderId="26" xfId="0" applyFont="1" applyBorder="1" applyAlignment="1">
      <alignment horizontal="center" vertical="center" wrapText="1"/>
    </xf>
    <xf numFmtId="17" fontId="47" fillId="36" borderId="33" xfId="0" applyNumberFormat="1" applyFont="1" applyFill="1" applyBorder="1" applyAlignment="1">
      <alignment horizontal="center"/>
    </xf>
    <xf numFmtId="17" fontId="47" fillId="36" borderId="34" xfId="0" applyNumberFormat="1" applyFont="1" applyFill="1" applyBorder="1" applyAlignment="1">
      <alignment horizontal="center"/>
    </xf>
    <xf numFmtId="17" fontId="47" fillId="36" borderId="35" xfId="0" applyNumberFormat="1" applyFont="1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46" fillId="0" borderId="48" xfId="0" applyFont="1" applyBorder="1" applyAlignment="1">
      <alignment horizontal="center" vertical="center"/>
    </xf>
    <xf numFmtId="0" fontId="46" fillId="0" borderId="49" xfId="0" applyFont="1" applyBorder="1" applyAlignment="1">
      <alignment horizontal="center" vertical="center"/>
    </xf>
    <xf numFmtId="0" fontId="46" fillId="34" borderId="60" xfId="0" applyFont="1" applyFill="1" applyBorder="1" applyAlignment="1">
      <alignment horizontal="center" vertical="center" wrapText="1"/>
    </xf>
    <xf numFmtId="9" fontId="0" fillId="33" borderId="23" xfId="0" applyNumberFormat="1" applyFill="1" applyBorder="1" applyAlignment="1">
      <alignment horizontal="center"/>
    </xf>
    <xf numFmtId="9" fontId="0" fillId="33" borderId="10" xfId="0" applyNumberFormat="1" applyFill="1" applyBorder="1" applyAlignment="1">
      <alignment horizontal="center"/>
    </xf>
    <xf numFmtId="0" fontId="46" fillId="34" borderId="20" xfId="0" applyFont="1" applyFill="1" applyBorder="1" applyAlignment="1">
      <alignment horizontal="center" vertical="center"/>
    </xf>
    <xf numFmtId="0" fontId="46" fillId="34" borderId="36" xfId="0" applyFont="1" applyFill="1" applyBorder="1" applyAlignment="1">
      <alignment horizontal="center" vertical="center"/>
    </xf>
    <xf numFmtId="0" fontId="46" fillId="34" borderId="37" xfId="0" applyFont="1" applyFill="1" applyBorder="1" applyAlignment="1">
      <alignment horizontal="center" vertical="center"/>
    </xf>
    <xf numFmtId="0" fontId="46" fillId="0" borderId="61" xfId="0" applyFont="1" applyBorder="1" applyAlignment="1">
      <alignment horizontal="center" vertical="center"/>
    </xf>
    <xf numFmtId="0" fontId="46" fillId="0" borderId="62" xfId="0" applyFont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60" xfId="0" applyFont="1" applyBorder="1" applyAlignment="1">
      <alignment horizontal="center" vertical="center"/>
    </xf>
    <xf numFmtId="0" fontId="46" fillId="0" borderId="63" xfId="0" applyFont="1" applyBorder="1" applyAlignment="1">
      <alignment horizontal="center" vertical="center"/>
    </xf>
    <xf numFmtId="0" fontId="51" fillId="34" borderId="51" xfId="0" applyNumberFormat="1" applyFont="1" applyFill="1" applyBorder="1" applyAlignment="1">
      <alignment horizontal="center" wrapText="1"/>
    </xf>
    <xf numFmtId="0" fontId="51" fillId="34" borderId="52" xfId="0" applyNumberFormat="1" applyFont="1" applyFill="1" applyBorder="1" applyAlignment="1">
      <alignment horizontal="center" wrapText="1"/>
    </xf>
    <xf numFmtId="0" fontId="51" fillId="34" borderId="53" xfId="0" applyNumberFormat="1" applyFont="1" applyFill="1" applyBorder="1" applyAlignment="1">
      <alignment horizont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99.119.210\cartorio\CART&#211;RIO%202\Planilhas%20Girl%20Power\2017\Movimento%20Geral%2020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8">
          <cell r="H8">
            <v>37</v>
          </cell>
        </row>
        <row r="10">
          <cell r="H10">
            <v>208</v>
          </cell>
        </row>
        <row r="13">
          <cell r="H13">
            <v>245</v>
          </cell>
        </row>
      </sheetData>
      <sheetData sheetId="2">
        <row r="8">
          <cell r="H8">
            <v>67</v>
          </cell>
        </row>
        <row r="10">
          <cell r="H10">
            <v>386</v>
          </cell>
        </row>
      </sheetData>
      <sheetData sheetId="3">
        <row r="8">
          <cell r="H8">
            <v>54</v>
          </cell>
        </row>
        <row r="10">
          <cell r="H10">
            <v>182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"/>
  <sheetViews>
    <sheetView zoomScalePageLayoutView="0" workbookViewId="0" topLeftCell="A19">
      <selection activeCell="C32" sqref="C32:E32"/>
    </sheetView>
  </sheetViews>
  <sheetFormatPr defaultColWidth="9.140625" defaultRowHeight="15"/>
  <cols>
    <col min="1" max="1" width="13.140625" style="0" customWidth="1"/>
    <col min="2" max="2" width="14.57421875" style="0" customWidth="1"/>
    <col min="3" max="3" width="11.8515625" style="0" customWidth="1"/>
    <col min="4" max="4" width="12.00390625" style="0" customWidth="1"/>
    <col min="5" max="5" width="19.140625" style="0" customWidth="1"/>
    <col min="6" max="6" width="13.00390625" style="0" customWidth="1"/>
    <col min="7" max="7" width="15.8515625" style="0" customWidth="1"/>
  </cols>
  <sheetData>
    <row r="1" spans="1:8" ht="27" thickBot="1">
      <c r="A1" s="159" t="s">
        <v>0</v>
      </c>
      <c r="B1" s="160"/>
      <c r="C1" s="160"/>
      <c r="D1" s="160"/>
      <c r="E1" s="160"/>
      <c r="F1" s="160"/>
      <c r="G1" s="161"/>
      <c r="H1" s="1"/>
    </row>
    <row r="2" spans="1:8" ht="24" thickBot="1">
      <c r="A2" s="162" t="s">
        <v>37</v>
      </c>
      <c r="B2" s="163"/>
      <c r="C2" s="163"/>
      <c r="D2" s="163"/>
      <c r="E2" s="163"/>
      <c r="F2" s="163"/>
      <c r="G2" s="164"/>
      <c r="H2" s="2"/>
    </row>
    <row r="3" spans="2:8" ht="24" thickBot="1">
      <c r="B3" s="3"/>
      <c r="C3" s="3"/>
      <c r="D3" s="3"/>
      <c r="E3" s="3"/>
      <c r="F3" s="3"/>
      <c r="G3" s="3"/>
      <c r="H3" s="2"/>
    </row>
    <row r="4" spans="4:6" ht="19.5" thickBot="1">
      <c r="D4" s="90" t="s">
        <v>1</v>
      </c>
      <c r="E4" s="91"/>
      <c r="F4" s="92"/>
    </row>
    <row r="5" spans="3:6" ht="15.75">
      <c r="C5" s="18">
        <v>1</v>
      </c>
      <c r="D5" s="93" t="s">
        <v>2</v>
      </c>
      <c r="E5" s="94"/>
      <c r="F5" s="95">
        <f>Janeiro!F5+Fevereiro!F5+Março!F5+Abril!F5+Maio!F5+Junho!F5</f>
        <v>442</v>
      </c>
    </row>
    <row r="6" spans="3:6" ht="15.75">
      <c r="C6" s="18">
        <v>2</v>
      </c>
      <c r="D6" s="15" t="s">
        <v>3</v>
      </c>
      <c r="E6" s="4"/>
      <c r="F6" s="96">
        <f>Janeiro!F6+Fevereiro!F6+Março!F6+Abril!F6+Maio!F6+Junho!F6</f>
        <v>1726</v>
      </c>
    </row>
    <row r="7" spans="3:6" ht="15.75">
      <c r="C7" s="18">
        <v>3</v>
      </c>
      <c r="D7" s="16" t="s">
        <v>4</v>
      </c>
      <c r="E7" s="5"/>
      <c r="F7" s="96">
        <f>Janeiro!F7+Fevereiro!F7+Março!F7+Abril!F7+Maio!F7+Junho!F7</f>
        <v>34</v>
      </c>
    </row>
    <row r="8" spans="3:6" ht="15.75">
      <c r="C8" s="18">
        <v>4</v>
      </c>
      <c r="D8" s="17" t="s">
        <v>5</v>
      </c>
      <c r="E8" s="6"/>
      <c r="F8" s="96">
        <f>SUM(F5:F7)</f>
        <v>2202</v>
      </c>
    </row>
    <row r="9" spans="3:6" ht="16.5" thickBot="1">
      <c r="C9" s="18">
        <v>5</v>
      </c>
      <c r="D9" s="165" t="s">
        <v>6</v>
      </c>
      <c r="E9" s="166"/>
      <c r="F9" s="97">
        <f>SUM(F5:F6)</f>
        <v>2168</v>
      </c>
    </row>
    <row r="10" ht="15">
      <c r="J10" s="36"/>
    </row>
    <row r="11" ht="15.75" thickBot="1">
      <c r="J11" s="36"/>
    </row>
    <row r="12" spans="2:10" ht="19.5" thickBot="1">
      <c r="B12" s="167" t="s">
        <v>7</v>
      </c>
      <c r="C12" s="168"/>
      <c r="D12" s="168"/>
      <c r="E12" s="168"/>
      <c r="F12" s="168"/>
      <c r="G12" s="169"/>
      <c r="H12" s="7"/>
      <c r="J12" s="36"/>
    </row>
    <row r="13" spans="2:10" ht="15.75">
      <c r="B13" s="170" t="s">
        <v>8</v>
      </c>
      <c r="C13" s="172" t="s">
        <v>9</v>
      </c>
      <c r="D13" s="172"/>
      <c r="E13" s="172" t="s">
        <v>10</v>
      </c>
      <c r="F13" s="172"/>
      <c r="G13" s="173" t="s">
        <v>11</v>
      </c>
      <c r="J13" s="36"/>
    </row>
    <row r="14" spans="2:10" ht="15.75">
      <c r="B14" s="171"/>
      <c r="C14" s="40" t="s">
        <v>12</v>
      </c>
      <c r="D14" s="40" t="s">
        <v>13</v>
      </c>
      <c r="E14" s="40" t="s">
        <v>12</v>
      </c>
      <c r="F14" s="40" t="s">
        <v>13</v>
      </c>
      <c r="G14" s="174"/>
      <c r="J14" s="36"/>
    </row>
    <row r="15" spans="1:10" ht="15">
      <c r="A15" s="118"/>
      <c r="B15" s="119">
        <f>C32</f>
        <v>1331</v>
      </c>
      <c r="C15" s="29">
        <f>Janeiro!C15+Fevereiro!C15+Março!C15+Abril!C15+Maio!C15+Junho!C15</f>
        <v>1015</v>
      </c>
      <c r="D15" s="29">
        <f>Janeiro!D15+Fevereiro!D15+Março!D15+Abril!D15+Maio!D15+Junho!D15</f>
        <v>189</v>
      </c>
      <c r="E15" s="29">
        <f>Janeiro!E15+Fevereiro!E15+Março!E15+Abril!E15+Maio!E15+Junho!E15</f>
        <v>75</v>
      </c>
      <c r="F15" s="29">
        <f>Janeiro!F15+Fevereiro!F15+Março!F15+Abril!F15+Maio!F15+Junho!F15</f>
        <v>54</v>
      </c>
      <c r="G15" s="29">
        <f>Janeiro!G15+Fevereiro!G15+Março!G15+Abril!G15+Maio!G15+Junho!G15</f>
        <v>50</v>
      </c>
      <c r="I15" s="8"/>
      <c r="J15" s="37"/>
    </row>
    <row r="16" spans="2:10" ht="15">
      <c r="B16" s="51">
        <v>1</v>
      </c>
      <c r="C16" s="112">
        <f>C15/B15</f>
        <v>0.7625845229151015</v>
      </c>
      <c r="D16" s="112">
        <f>D15/B15</f>
        <v>0.14199849737039819</v>
      </c>
      <c r="E16" s="113">
        <f>E15/B15</f>
        <v>0.056348610067618335</v>
      </c>
      <c r="F16" s="113">
        <f>F15/B15</f>
        <v>0.0405709992486852</v>
      </c>
      <c r="G16" s="113">
        <f>G15/B15</f>
        <v>0.037565740045078885</v>
      </c>
      <c r="I16" s="8"/>
      <c r="J16" s="36"/>
    </row>
    <row r="17" spans="2:10" s="19" customFormat="1" ht="27" customHeight="1" thickBot="1">
      <c r="B17" s="10"/>
      <c r="C17" s="20"/>
      <c r="D17" s="20"/>
      <c r="E17" s="10"/>
      <c r="F17" s="10"/>
      <c r="G17" s="10"/>
      <c r="I17" s="10"/>
      <c r="J17" s="38"/>
    </row>
    <row r="18" spans="2:14" ht="19.5" customHeight="1" thickBot="1">
      <c r="B18" s="136" t="s">
        <v>14</v>
      </c>
      <c r="C18" s="137"/>
      <c r="D18" s="137"/>
      <c r="E18" s="137"/>
      <c r="F18" s="137"/>
      <c r="G18" s="138"/>
      <c r="I18" s="8"/>
      <c r="J18" s="38"/>
      <c r="K18" s="19"/>
      <c r="L18" s="19"/>
      <c r="M18" s="10"/>
      <c r="N18" s="10"/>
    </row>
    <row r="19" spans="2:14" ht="50.25" customHeight="1">
      <c r="B19" s="14" t="s">
        <v>15</v>
      </c>
      <c r="C19" s="139" t="s">
        <v>16</v>
      </c>
      <c r="D19" s="140"/>
      <c r="E19" s="25" t="s">
        <v>17</v>
      </c>
      <c r="F19" s="26" t="s">
        <v>18</v>
      </c>
      <c r="G19" s="27" t="s">
        <v>26</v>
      </c>
      <c r="I19" s="8"/>
      <c r="J19" s="38"/>
      <c r="K19" s="19"/>
      <c r="L19" s="19"/>
      <c r="M19" s="10"/>
      <c r="N19" s="10"/>
    </row>
    <row r="20" spans="2:14" ht="25.5" customHeight="1">
      <c r="B20" s="53">
        <f>D32</f>
        <v>568</v>
      </c>
      <c r="C20" s="141">
        <f>Janeiro!C20+Fevereiro!C20+Março!C20+Abril!C20+Maio!C20+Junho!C20</f>
        <v>28</v>
      </c>
      <c r="D20" s="142"/>
      <c r="E20" s="54">
        <f>Janeiro!E20+Fevereiro!E20+Março!E20+Abril!E20+Maio!E20+Junho!E20</f>
        <v>298</v>
      </c>
      <c r="F20" s="54">
        <f>Janeiro!F20+Fevereiro!F20+Março!F20+Abril!F20+Maio!F20+Junho!F20</f>
        <v>224</v>
      </c>
      <c r="G20" s="54">
        <f>Janeiro!G20+Fevereiro!G20+Março!G20+Abril!G20+Maio!G20+Junho!G20</f>
        <v>18</v>
      </c>
      <c r="I20" s="8"/>
      <c r="J20" s="38"/>
      <c r="K20" s="19"/>
      <c r="L20" s="19"/>
      <c r="M20" s="10"/>
      <c r="N20" s="10"/>
    </row>
    <row r="21" spans="2:14" ht="15">
      <c r="B21" s="51">
        <v>1</v>
      </c>
      <c r="C21" s="158">
        <f>C20/B20</f>
        <v>0.04929577464788732</v>
      </c>
      <c r="D21" s="158"/>
      <c r="E21" s="112">
        <f>E20/B20</f>
        <v>0.5246478873239436</v>
      </c>
      <c r="F21" s="112">
        <f>F20/B20</f>
        <v>0.39436619718309857</v>
      </c>
      <c r="G21" s="112">
        <f>G20/B20</f>
        <v>0.03169014084507042</v>
      </c>
      <c r="I21" s="8"/>
      <c r="J21" s="38"/>
      <c r="K21" s="19"/>
      <c r="L21" s="19"/>
      <c r="M21" s="10"/>
      <c r="N21" s="10"/>
    </row>
    <row r="22" spans="6:14" ht="15.75" thickBot="1">
      <c r="F22" s="10"/>
      <c r="G22" s="10"/>
      <c r="I22" s="8"/>
      <c r="J22" s="38"/>
      <c r="K22" s="19"/>
      <c r="L22" s="19"/>
      <c r="M22" s="10"/>
      <c r="N22" s="10"/>
    </row>
    <row r="23" spans="1:14" ht="19.5" customHeight="1" thickBot="1">
      <c r="A23" s="143" t="s">
        <v>19</v>
      </c>
      <c r="B23" s="144"/>
      <c r="C23" s="144"/>
      <c r="D23" s="144"/>
      <c r="E23" s="145"/>
      <c r="F23" s="11"/>
      <c r="G23" s="11"/>
      <c r="H23" s="1"/>
      <c r="J23" s="38"/>
      <c r="K23" s="19"/>
      <c r="L23" s="19"/>
      <c r="M23" s="10"/>
      <c r="N23" s="10"/>
    </row>
    <row r="24" spans="1:14" ht="23.25" customHeight="1">
      <c r="A24" s="146" t="s">
        <v>20</v>
      </c>
      <c r="B24" s="148" t="s">
        <v>21</v>
      </c>
      <c r="C24" s="150" t="s">
        <v>22</v>
      </c>
      <c r="D24" s="152" t="s">
        <v>23</v>
      </c>
      <c r="E24" s="154" t="s">
        <v>24</v>
      </c>
      <c r="F24" s="98"/>
      <c r="G24" s="156" t="s">
        <v>11</v>
      </c>
      <c r="J24" s="38"/>
      <c r="K24" s="19"/>
      <c r="L24" s="19"/>
      <c r="M24" s="10"/>
      <c r="N24" s="10"/>
    </row>
    <row r="25" spans="1:14" ht="16.5" thickBot="1">
      <c r="A25" s="147"/>
      <c r="B25" s="149"/>
      <c r="C25" s="151"/>
      <c r="D25" s="153"/>
      <c r="E25" s="155"/>
      <c r="F25" s="99"/>
      <c r="G25" s="157"/>
      <c r="J25" s="38"/>
      <c r="K25" s="19"/>
      <c r="L25" s="19"/>
      <c r="M25" s="10"/>
      <c r="N25" s="10"/>
    </row>
    <row r="26" spans="1:14" ht="15.75">
      <c r="A26" s="100" t="s">
        <v>27</v>
      </c>
      <c r="B26" s="116">
        <v>60</v>
      </c>
      <c r="C26" s="116">
        <v>32</v>
      </c>
      <c r="D26" s="116">
        <v>18</v>
      </c>
      <c r="E26" s="117">
        <v>12</v>
      </c>
      <c r="F26" s="101"/>
      <c r="G26" s="102">
        <v>2</v>
      </c>
      <c r="J26" s="38"/>
      <c r="K26" s="19"/>
      <c r="L26" s="19"/>
      <c r="M26" s="10"/>
      <c r="N26" s="10"/>
    </row>
    <row r="27" spans="1:14" ht="15.75">
      <c r="A27" s="100" t="s">
        <v>29</v>
      </c>
      <c r="B27" s="114">
        <v>482</v>
      </c>
      <c r="C27" s="114">
        <v>269</v>
      </c>
      <c r="D27" s="114">
        <v>130</v>
      </c>
      <c r="E27" s="115">
        <v>83</v>
      </c>
      <c r="F27" s="101"/>
      <c r="G27" s="103">
        <v>3</v>
      </c>
      <c r="J27" s="38"/>
      <c r="K27" s="19"/>
      <c r="L27" s="19"/>
      <c r="M27" s="10"/>
      <c r="N27" s="10"/>
    </row>
    <row r="28" spans="1:14" ht="15">
      <c r="A28" s="100" t="s">
        <v>30</v>
      </c>
      <c r="B28" s="33">
        <v>592</v>
      </c>
      <c r="C28" s="33">
        <v>332</v>
      </c>
      <c r="D28" s="33">
        <v>152</v>
      </c>
      <c r="E28" s="104">
        <v>108</v>
      </c>
      <c r="F28" s="105"/>
      <c r="G28" s="106">
        <v>0</v>
      </c>
      <c r="J28" s="38"/>
      <c r="K28" s="19"/>
      <c r="L28" s="10"/>
      <c r="M28" s="10"/>
      <c r="N28" s="10"/>
    </row>
    <row r="29" spans="1:10" ht="15">
      <c r="A29" s="100" t="s">
        <v>33</v>
      </c>
      <c r="B29" s="33">
        <v>381</v>
      </c>
      <c r="C29" s="33">
        <v>211</v>
      </c>
      <c r="D29" s="33">
        <v>87</v>
      </c>
      <c r="E29" s="104">
        <v>83</v>
      </c>
      <c r="F29" s="105"/>
      <c r="G29" s="106">
        <v>5</v>
      </c>
      <c r="J29" s="39"/>
    </row>
    <row r="30" spans="1:7" ht="15">
      <c r="A30" s="100" t="s">
        <v>34</v>
      </c>
      <c r="B30" s="33">
        <v>428</v>
      </c>
      <c r="C30" s="33">
        <v>238</v>
      </c>
      <c r="D30" s="33">
        <v>104</v>
      </c>
      <c r="E30" s="104">
        <v>86</v>
      </c>
      <c r="F30" s="105"/>
      <c r="G30" s="106">
        <v>27</v>
      </c>
    </row>
    <row r="31" spans="1:7" ht="15">
      <c r="A31" s="100" t="s">
        <v>35</v>
      </c>
      <c r="B31" s="33">
        <v>390</v>
      </c>
      <c r="C31" s="33">
        <v>249</v>
      </c>
      <c r="D31" s="33">
        <v>77</v>
      </c>
      <c r="E31" s="104">
        <v>62</v>
      </c>
      <c r="F31" s="107"/>
      <c r="G31" s="106">
        <v>13</v>
      </c>
    </row>
    <row r="32" spans="1:7" ht="16.5" thickBot="1">
      <c r="A32" s="9" t="s">
        <v>36</v>
      </c>
      <c r="B32" s="23">
        <f>SUM(B26:B31)</f>
        <v>2333</v>
      </c>
      <c r="C32" s="23">
        <f>SUM(C26:C31)</f>
        <v>1331</v>
      </c>
      <c r="D32" s="23">
        <f>SUM(D26:D31)</f>
        <v>568</v>
      </c>
      <c r="E32" s="108">
        <f>SUM(E26:E31)</f>
        <v>434</v>
      </c>
      <c r="F32" s="109"/>
      <c r="G32" s="120">
        <f>SUM(G26:G31)</f>
        <v>50</v>
      </c>
    </row>
    <row r="33" spans="6:7" ht="15">
      <c r="F33" s="10"/>
      <c r="G33" s="10"/>
    </row>
    <row r="34" spans="6:7" ht="15">
      <c r="F34" s="10"/>
      <c r="G34" s="10"/>
    </row>
    <row r="35" spans="6:7" ht="15">
      <c r="F35" s="10"/>
      <c r="G35" s="10"/>
    </row>
    <row r="36" spans="6:7" ht="15">
      <c r="F36" s="10"/>
      <c r="G36" s="10"/>
    </row>
    <row r="37" spans="6:7" ht="15">
      <c r="F37" s="10"/>
      <c r="G37" s="10"/>
    </row>
    <row r="38" spans="6:7" ht="15">
      <c r="F38" s="10"/>
      <c r="G38" s="10"/>
    </row>
    <row r="39" spans="6:7" ht="15">
      <c r="F39" s="10"/>
      <c r="G39" s="10"/>
    </row>
    <row r="40" spans="6:7" ht="15">
      <c r="F40" s="10"/>
      <c r="G40" s="10"/>
    </row>
    <row r="41" spans="6:7" ht="15">
      <c r="F41" s="10"/>
      <c r="G41" s="10"/>
    </row>
    <row r="42" spans="6:7" ht="15">
      <c r="F42" s="10"/>
      <c r="G42" s="10"/>
    </row>
    <row r="43" spans="6:7" ht="15">
      <c r="F43" s="10"/>
      <c r="G43" s="10"/>
    </row>
    <row r="44" spans="6:7" ht="15">
      <c r="F44" s="10"/>
      <c r="G44" s="10"/>
    </row>
    <row r="45" spans="6:7" ht="15">
      <c r="F45" s="10"/>
      <c r="G45" s="10"/>
    </row>
    <row r="46" spans="6:7" ht="15">
      <c r="F46" s="10"/>
      <c r="G46" s="10"/>
    </row>
    <row r="47" spans="6:7" ht="15">
      <c r="F47" s="10"/>
      <c r="G47" s="10"/>
    </row>
    <row r="48" spans="6:7" ht="15">
      <c r="F48" s="10"/>
      <c r="G48" s="10"/>
    </row>
    <row r="49" spans="6:7" ht="15">
      <c r="F49" s="10"/>
      <c r="G49" s="10"/>
    </row>
    <row r="50" spans="6:7" ht="15">
      <c r="F50" s="10"/>
      <c r="G50" s="10"/>
    </row>
    <row r="51" spans="6:7" ht="15">
      <c r="F51" s="10"/>
      <c r="G51" s="10"/>
    </row>
    <row r="52" spans="6:7" ht="15">
      <c r="F52" s="10"/>
      <c r="G52" s="10"/>
    </row>
  </sheetData>
  <sheetProtection/>
  <mergeCells count="19">
    <mergeCell ref="A1:G1"/>
    <mergeCell ref="A2:G2"/>
    <mergeCell ref="D9:E9"/>
    <mergeCell ref="B12:G12"/>
    <mergeCell ref="B13:B14"/>
    <mergeCell ref="C13:D13"/>
    <mergeCell ref="E13:F13"/>
    <mergeCell ref="G13:G14"/>
    <mergeCell ref="B18:G18"/>
    <mergeCell ref="C19:D19"/>
    <mergeCell ref="C20:D20"/>
    <mergeCell ref="A23:E23"/>
    <mergeCell ref="A24:A25"/>
    <mergeCell ref="B24:B25"/>
    <mergeCell ref="C24:C25"/>
    <mergeCell ref="D24:D25"/>
    <mergeCell ref="E24:E25"/>
    <mergeCell ref="G24:G25"/>
    <mergeCell ref="C21:D21"/>
  </mergeCells>
  <printOptions/>
  <pageMargins left="0.511811024" right="0.511811024" top="0.787401575" bottom="0.787401575" header="0.31496062" footer="0.3149606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59"/>
  <sheetViews>
    <sheetView showGridLines="0" zoomScalePageLayoutView="0" workbookViewId="0" topLeftCell="A1">
      <selection activeCell="C20" sqref="C20:G20"/>
    </sheetView>
  </sheetViews>
  <sheetFormatPr defaultColWidth="9.140625" defaultRowHeight="15"/>
  <cols>
    <col min="1" max="1" width="13.28125" style="0" customWidth="1"/>
    <col min="2" max="2" width="11.7109375" style="0" customWidth="1"/>
    <col min="3" max="3" width="11.8515625" style="0" customWidth="1"/>
    <col min="4" max="4" width="14.421875" style="0" customWidth="1"/>
    <col min="5" max="5" width="12.57421875" style="0" customWidth="1"/>
    <col min="6" max="6" width="21.28125" style="0" customWidth="1"/>
    <col min="7" max="7" width="24.421875" style="0" customWidth="1"/>
  </cols>
  <sheetData>
    <row r="1" spans="1:7" ht="27" thickBot="1">
      <c r="A1" s="159" t="s">
        <v>0</v>
      </c>
      <c r="B1" s="160"/>
      <c r="C1" s="160"/>
      <c r="D1" s="160"/>
      <c r="E1" s="160"/>
      <c r="F1" s="160"/>
      <c r="G1" s="161"/>
    </row>
    <row r="2" spans="1:7" ht="24" thickBot="1">
      <c r="A2" s="162" t="s">
        <v>40</v>
      </c>
      <c r="B2" s="163"/>
      <c r="C2" s="163"/>
      <c r="D2" s="163"/>
      <c r="E2" s="163"/>
      <c r="F2" s="163"/>
      <c r="G2" s="164"/>
    </row>
    <row r="3" spans="2:7" ht="24" thickBot="1">
      <c r="B3" s="3"/>
      <c r="C3" s="3"/>
      <c r="D3" s="3"/>
      <c r="E3" s="3"/>
      <c r="F3" s="3"/>
      <c r="G3" s="3"/>
    </row>
    <row r="4" spans="4:7" ht="19.5" thickBot="1">
      <c r="D4" s="177" t="s">
        <v>1</v>
      </c>
      <c r="E4" s="178"/>
      <c r="F4" s="178"/>
      <c r="G4" s="179"/>
    </row>
    <row r="5" spans="3:7" ht="15.75">
      <c r="C5" s="18">
        <v>1</v>
      </c>
      <c r="D5" s="47" t="s">
        <v>2</v>
      </c>
      <c r="E5" s="48"/>
      <c r="F5" s="49">
        <v>144</v>
      </c>
      <c r="G5" s="50">
        <f>F5/F8</f>
        <v>0.37017994858611825</v>
      </c>
    </row>
    <row r="6" spans="3:7" ht="15.75">
      <c r="C6" s="18">
        <v>2</v>
      </c>
      <c r="D6" s="15" t="s">
        <v>3</v>
      </c>
      <c r="E6" s="4"/>
      <c r="F6" s="44">
        <v>242</v>
      </c>
      <c r="G6" s="46">
        <f>F6/F8</f>
        <v>0.622107969151671</v>
      </c>
    </row>
    <row r="7" spans="3:7" ht="15.75">
      <c r="C7" s="18">
        <v>3</v>
      </c>
      <c r="D7" s="16" t="s">
        <v>4</v>
      </c>
      <c r="E7" s="5"/>
      <c r="F7" s="44">
        <v>3</v>
      </c>
      <c r="G7" s="46">
        <f>F7/F8</f>
        <v>0.007712082262210797</v>
      </c>
    </row>
    <row r="8" spans="3:7" ht="15.75">
      <c r="C8" s="18">
        <v>4</v>
      </c>
      <c r="D8" s="17" t="s">
        <v>5</v>
      </c>
      <c r="E8" s="6"/>
      <c r="F8" s="44">
        <v>389</v>
      </c>
      <c r="G8" s="46"/>
    </row>
    <row r="9" spans="3:7" ht="16.5" thickBot="1">
      <c r="C9" s="18">
        <v>5</v>
      </c>
      <c r="D9" s="165" t="s">
        <v>6</v>
      </c>
      <c r="E9" s="166"/>
      <c r="F9" s="45">
        <v>386</v>
      </c>
      <c r="G9" s="65">
        <v>1</v>
      </c>
    </row>
    <row r="11" ht="15.75" thickBot="1"/>
    <row r="12" spans="2:7" ht="19.5" thickBot="1">
      <c r="B12" s="167" t="s">
        <v>7</v>
      </c>
      <c r="C12" s="168"/>
      <c r="D12" s="168"/>
      <c r="E12" s="168"/>
      <c r="F12" s="168"/>
      <c r="G12" s="169"/>
    </row>
    <row r="13" spans="1:7" ht="15.75">
      <c r="A13" s="58"/>
      <c r="B13" s="175" t="s">
        <v>8</v>
      </c>
      <c r="C13" s="172" t="s">
        <v>9</v>
      </c>
      <c r="D13" s="172"/>
      <c r="E13" s="172" t="s">
        <v>10</v>
      </c>
      <c r="F13" s="172"/>
      <c r="G13" s="173" t="s">
        <v>11</v>
      </c>
    </row>
    <row r="14" spans="1:7" ht="15.75">
      <c r="A14" s="58"/>
      <c r="B14" s="176"/>
      <c r="C14" s="40" t="s">
        <v>12</v>
      </c>
      <c r="D14" s="40" t="s">
        <v>13</v>
      </c>
      <c r="E14" s="40" t="s">
        <v>12</v>
      </c>
      <c r="F14" s="40" t="s">
        <v>13</v>
      </c>
      <c r="G14" s="174"/>
    </row>
    <row r="15" spans="1:7" ht="15.75" thickBot="1">
      <c r="A15" s="59"/>
      <c r="B15" s="127">
        <v>236</v>
      </c>
      <c r="C15" s="29">
        <v>156</v>
      </c>
      <c r="D15" s="21">
        <v>61</v>
      </c>
      <c r="E15" s="21">
        <v>6</v>
      </c>
      <c r="F15" s="22">
        <v>13</v>
      </c>
      <c r="G15" s="42">
        <v>10</v>
      </c>
    </row>
    <row r="16" spans="1:7" ht="15.75" thickBot="1">
      <c r="A16" s="8"/>
      <c r="B16" s="69">
        <v>1</v>
      </c>
      <c r="C16" s="125">
        <f>C15/B15</f>
        <v>0.6610169491525424</v>
      </c>
      <c r="D16" s="68">
        <f>D15/B15</f>
        <v>0.2584745762711864</v>
      </c>
      <c r="E16" s="68">
        <f>E15/B15</f>
        <v>0.025423728813559324</v>
      </c>
      <c r="F16" s="68">
        <f>F15/B15</f>
        <v>0.05508474576271186</v>
      </c>
      <c r="G16" s="68">
        <f>G15/B15</f>
        <v>0.0423728813559322</v>
      </c>
    </row>
    <row r="17" spans="1:7" ht="15.75" thickBot="1">
      <c r="A17" s="10"/>
      <c r="B17" s="10"/>
      <c r="C17" s="20"/>
      <c r="D17" s="20"/>
      <c r="E17" s="10"/>
      <c r="F17" s="10"/>
      <c r="G17" s="10"/>
    </row>
    <row r="18" spans="2:7" ht="19.5" thickBot="1">
      <c r="B18" s="136" t="s">
        <v>14</v>
      </c>
      <c r="C18" s="137"/>
      <c r="D18" s="137"/>
      <c r="E18" s="137"/>
      <c r="F18" s="137"/>
      <c r="G18" s="138"/>
    </row>
    <row r="19" spans="2:7" ht="78.75">
      <c r="B19" s="14" t="s">
        <v>15</v>
      </c>
      <c r="C19" s="139" t="s">
        <v>31</v>
      </c>
      <c r="D19" s="140"/>
      <c r="E19" s="25" t="s">
        <v>32</v>
      </c>
      <c r="F19" s="26" t="s">
        <v>18</v>
      </c>
      <c r="G19" s="27" t="s">
        <v>26</v>
      </c>
    </row>
    <row r="20" spans="2:7" ht="15">
      <c r="B20" s="70">
        <f>D59</f>
        <v>147</v>
      </c>
      <c r="C20" s="141">
        <v>5</v>
      </c>
      <c r="D20" s="180"/>
      <c r="E20" s="29">
        <v>105</v>
      </c>
      <c r="F20" s="29">
        <v>34</v>
      </c>
      <c r="G20" s="71">
        <v>3</v>
      </c>
    </row>
    <row r="21" spans="2:7" ht="15">
      <c r="B21" s="68">
        <v>1</v>
      </c>
      <c r="C21" s="184">
        <f>C20/B20</f>
        <v>0.034013605442176874</v>
      </c>
      <c r="D21" s="185"/>
      <c r="E21" s="68">
        <f>E20/B20</f>
        <v>0.7142857142857143</v>
      </c>
      <c r="F21" s="68">
        <f>F20/B20</f>
        <v>0.23129251700680273</v>
      </c>
      <c r="G21" s="68">
        <f>G20/B20</f>
        <v>0.02040816326530612</v>
      </c>
    </row>
    <row r="22" spans="6:7" ht="15.75" thickBot="1">
      <c r="F22" s="10"/>
      <c r="G22" s="10"/>
    </row>
    <row r="23" spans="1:7" ht="19.5" thickBot="1">
      <c r="A23" s="143" t="s">
        <v>19</v>
      </c>
      <c r="B23" s="144"/>
      <c r="C23" s="144"/>
      <c r="D23" s="144"/>
      <c r="E23" s="145"/>
      <c r="F23" s="11"/>
      <c r="G23" s="11"/>
    </row>
    <row r="24" spans="1:7" ht="15.75">
      <c r="A24" s="146" t="s">
        <v>20</v>
      </c>
      <c r="B24" s="148" t="s">
        <v>21</v>
      </c>
      <c r="C24" s="150" t="s">
        <v>22</v>
      </c>
      <c r="D24" s="152" t="s">
        <v>23</v>
      </c>
      <c r="E24" s="181" t="s">
        <v>24</v>
      </c>
      <c r="F24" s="12"/>
      <c r="G24" s="156" t="s">
        <v>11</v>
      </c>
    </row>
    <row r="25" spans="1:7" ht="15.75">
      <c r="A25" s="193"/>
      <c r="B25" s="189"/>
      <c r="C25" s="190"/>
      <c r="D25" s="191"/>
      <c r="E25" s="192"/>
      <c r="F25" s="13"/>
      <c r="G25" s="183"/>
    </row>
    <row r="26" spans="1:7" ht="15.75">
      <c r="A26" s="126">
        <v>42979</v>
      </c>
      <c r="B26" s="66">
        <v>20</v>
      </c>
      <c r="C26" s="66">
        <v>10</v>
      </c>
      <c r="D26" s="66">
        <v>6</v>
      </c>
      <c r="E26" s="66">
        <v>4</v>
      </c>
      <c r="F26" s="13"/>
      <c r="G26" s="89">
        <v>3</v>
      </c>
    </row>
    <row r="27" spans="1:7" ht="15.75">
      <c r="A27" s="124">
        <v>42982</v>
      </c>
      <c r="B27" s="66">
        <v>31</v>
      </c>
      <c r="C27" s="66">
        <v>5</v>
      </c>
      <c r="D27" s="66">
        <v>26</v>
      </c>
      <c r="E27" s="66"/>
      <c r="F27" s="13"/>
      <c r="G27" s="84"/>
    </row>
    <row r="28" spans="1:7" ht="15.75">
      <c r="A28" s="124">
        <v>42983</v>
      </c>
      <c r="B28" s="66">
        <v>14</v>
      </c>
      <c r="C28" s="66">
        <v>9</v>
      </c>
      <c r="D28" s="66">
        <v>4</v>
      </c>
      <c r="E28" s="66">
        <v>1</v>
      </c>
      <c r="F28" s="10"/>
      <c r="G28" s="87">
        <v>1</v>
      </c>
    </row>
    <row r="29" spans="1:7" ht="15.75">
      <c r="A29" s="124">
        <v>42989</v>
      </c>
      <c r="B29" s="66">
        <v>15</v>
      </c>
      <c r="C29" s="66">
        <v>9</v>
      </c>
      <c r="D29" s="66">
        <v>6</v>
      </c>
      <c r="E29" s="66"/>
      <c r="F29" s="10"/>
      <c r="G29" s="87"/>
    </row>
    <row r="30" spans="1:8" ht="15.75">
      <c r="A30" s="126">
        <v>42990</v>
      </c>
      <c r="B30" s="66">
        <v>14</v>
      </c>
      <c r="C30" s="66">
        <v>2</v>
      </c>
      <c r="D30" s="66">
        <v>11</v>
      </c>
      <c r="E30" s="66">
        <v>1</v>
      </c>
      <c r="F30" s="10"/>
      <c r="G30" s="87"/>
      <c r="H30" s="101"/>
    </row>
    <row r="31" spans="1:7" ht="15.75">
      <c r="A31" s="124">
        <v>42991</v>
      </c>
      <c r="B31" s="66">
        <v>26</v>
      </c>
      <c r="C31" s="66">
        <v>19</v>
      </c>
      <c r="D31" s="66">
        <v>7</v>
      </c>
      <c r="E31" s="66"/>
      <c r="F31" s="10"/>
      <c r="G31" s="87"/>
    </row>
    <row r="32" spans="1:7" ht="15.75">
      <c r="A32" s="124">
        <v>42992</v>
      </c>
      <c r="B32" s="66">
        <v>23</v>
      </c>
      <c r="C32" s="66">
        <v>16</v>
      </c>
      <c r="D32" s="66">
        <v>5</v>
      </c>
      <c r="E32" s="66">
        <v>2</v>
      </c>
      <c r="F32" s="10"/>
      <c r="G32" s="87"/>
    </row>
    <row r="33" spans="1:7" ht="15.75">
      <c r="A33" s="124">
        <v>42993</v>
      </c>
      <c r="B33" s="66">
        <v>14</v>
      </c>
      <c r="C33" s="66">
        <v>3</v>
      </c>
      <c r="D33" s="66">
        <v>8</v>
      </c>
      <c r="E33" s="66">
        <v>3</v>
      </c>
      <c r="F33" s="10"/>
      <c r="G33" s="87">
        <v>1</v>
      </c>
    </row>
    <row r="34" spans="1:7" ht="15.75">
      <c r="A34" s="124">
        <v>42996</v>
      </c>
      <c r="B34" s="66">
        <v>37</v>
      </c>
      <c r="C34" s="66">
        <v>8</v>
      </c>
      <c r="D34" s="66">
        <v>29</v>
      </c>
      <c r="E34" s="66"/>
      <c r="F34" s="10"/>
      <c r="G34" s="87"/>
    </row>
    <row r="35" spans="1:7" ht="15.75">
      <c r="A35" s="126">
        <v>42997</v>
      </c>
      <c r="B35" s="66">
        <v>16</v>
      </c>
      <c r="C35" s="66">
        <v>5</v>
      </c>
      <c r="D35" s="66">
        <v>10</v>
      </c>
      <c r="E35" s="66">
        <v>1</v>
      </c>
      <c r="F35" s="10"/>
      <c r="G35" s="87">
        <v>1</v>
      </c>
    </row>
    <row r="36" spans="1:7" ht="15.75">
      <c r="A36" s="124">
        <v>42998</v>
      </c>
      <c r="B36" s="66">
        <v>24</v>
      </c>
      <c r="C36" s="66">
        <v>16</v>
      </c>
      <c r="D36" s="66">
        <v>4</v>
      </c>
      <c r="E36" s="66">
        <v>4</v>
      </c>
      <c r="F36" s="10"/>
      <c r="G36" s="87">
        <v>1</v>
      </c>
    </row>
    <row r="37" spans="1:7" ht="15.75">
      <c r="A37" s="124">
        <v>42999</v>
      </c>
      <c r="B37" s="66">
        <v>23</v>
      </c>
      <c r="C37" s="66">
        <v>17</v>
      </c>
      <c r="D37" s="66">
        <v>4</v>
      </c>
      <c r="E37" s="66">
        <v>2</v>
      </c>
      <c r="F37" s="10"/>
      <c r="G37" s="87"/>
    </row>
    <row r="38" spans="1:7" ht="15">
      <c r="A38" s="126">
        <v>43000</v>
      </c>
      <c r="B38" s="33">
        <v>16</v>
      </c>
      <c r="C38" s="33">
        <v>8</v>
      </c>
      <c r="D38" s="33">
        <v>7</v>
      </c>
      <c r="E38" s="33">
        <v>1</v>
      </c>
      <c r="F38" s="10"/>
      <c r="G38" s="87"/>
    </row>
    <row r="39" spans="1:7" ht="15.75">
      <c r="A39" s="124">
        <v>43003</v>
      </c>
      <c r="B39" s="66">
        <v>16</v>
      </c>
      <c r="C39" s="66">
        <v>8</v>
      </c>
      <c r="D39" s="66">
        <v>5</v>
      </c>
      <c r="E39" s="66">
        <v>3</v>
      </c>
      <c r="F39" s="10"/>
      <c r="G39" s="87">
        <v>1</v>
      </c>
    </row>
    <row r="40" spans="1:7" ht="15.75">
      <c r="A40" s="124">
        <v>43004</v>
      </c>
      <c r="B40" s="66">
        <v>54</v>
      </c>
      <c r="C40" s="66">
        <v>51</v>
      </c>
      <c r="D40" s="66">
        <v>1</v>
      </c>
      <c r="E40" s="66">
        <v>2</v>
      </c>
      <c r="F40" s="10"/>
      <c r="G40" s="87"/>
    </row>
    <row r="41" spans="1:7" ht="15.75">
      <c r="A41" s="124">
        <v>43005</v>
      </c>
      <c r="B41" s="66">
        <v>29</v>
      </c>
      <c r="C41" s="66">
        <v>25</v>
      </c>
      <c r="D41" s="66">
        <v>3</v>
      </c>
      <c r="E41" s="66">
        <v>1</v>
      </c>
      <c r="F41" s="10"/>
      <c r="G41" s="87">
        <v>1</v>
      </c>
    </row>
    <row r="42" spans="1:7" ht="15.75">
      <c r="A42" s="124">
        <v>43006</v>
      </c>
      <c r="B42" s="66">
        <v>27</v>
      </c>
      <c r="C42" s="66">
        <v>18</v>
      </c>
      <c r="D42" s="66">
        <v>6</v>
      </c>
      <c r="E42" s="66">
        <v>3</v>
      </c>
      <c r="F42" s="10"/>
      <c r="G42" s="87"/>
    </row>
    <row r="43" spans="1:7" ht="15.75">
      <c r="A43" s="124">
        <v>43007</v>
      </c>
      <c r="B43" s="66">
        <v>16</v>
      </c>
      <c r="C43" s="66">
        <v>7</v>
      </c>
      <c r="D43" s="66">
        <v>5</v>
      </c>
      <c r="E43" s="66">
        <v>4</v>
      </c>
      <c r="F43" s="10"/>
      <c r="G43" s="87">
        <v>1</v>
      </c>
    </row>
    <row r="44" spans="1:7" ht="15.75">
      <c r="A44" s="124"/>
      <c r="B44" s="66"/>
      <c r="C44" s="66"/>
      <c r="D44" s="66"/>
      <c r="E44" s="66"/>
      <c r="F44" s="10"/>
      <c r="G44" s="87"/>
    </row>
    <row r="45" spans="1:7" ht="15">
      <c r="A45" s="124"/>
      <c r="B45" s="33"/>
      <c r="C45" s="34"/>
      <c r="D45" s="33"/>
      <c r="E45" s="33"/>
      <c r="F45" s="10"/>
      <c r="G45" s="87"/>
    </row>
    <row r="46" spans="1:7" ht="15.75">
      <c r="A46" s="124"/>
      <c r="B46" s="66"/>
      <c r="C46" s="66"/>
      <c r="D46" s="66"/>
      <c r="E46" s="66"/>
      <c r="F46" s="10"/>
      <c r="G46" s="87"/>
    </row>
    <row r="47" spans="1:7" ht="15.75">
      <c r="A47" s="124"/>
      <c r="B47" s="66"/>
      <c r="C47" s="66"/>
      <c r="D47" s="66"/>
      <c r="E47" s="66"/>
      <c r="F47" s="10"/>
      <c r="G47" s="87"/>
    </row>
    <row r="48" spans="1:7" ht="15.75">
      <c r="A48" s="124"/>
      <c r="B48" s="66"/>
      <c r="C48" s="66"/>
      <c r="D48" s="66"/>
      <c r="E48" s="66"/>
      <c r="F48" s="10"/>
      <c r="G48" s="87"/>
    </row>
    <row r="49" spans="1:7" ht="15.75">
      <c r="A49" s="124"/>
      <c r="B49" s="66"/>
      <c r="C49" s="66"/>
      <c r="D49" s="66"/>
      <c r="E49" s="66"/>
      <c r="F49" s="10"/>
      <c r="G49" s="87"/>
    </row>
    <row r="50" spans="1:7" ht="15.75">
      <c r="A50" s="124"/>
      <c r="B50" s="66"/>
      <c r="C50" s="66"/>
      <c r="D50" s="66"/>
      <c r="E50" s="66"/>
      <c r="F50" s="10"/>
      <c r="G50" s="87"/>
    </row>
    <row r="51" spans="1:7" ht="15.75">
      <c r="A51" s="124"/>
      <c r="B51" s="66"/>
      <c r="C51" s="66"/>
      <c r="D51" s="66"/>
      <c r="E51" s="66"/>
      <c r="F51" s="10"/>
      <c r="G51" s="87"/>
    </row>
    <row r="52" spans="1:7" ht="15.75">
      <c r="A52" s="124"/>
      <c r="B52" s="66"/>
      <c r="C52" s="66"/>
      <c r="D52" s="66"/>
      <c r="E52" s="66"/>
      <c r="F52" s="10"/>
      <c r="G52" s="87"/>
    </row>
    <row r="53" spans="1:7" ht="15.75">
      <c r="A53" s="124"/>
      <c r="B53" s="66"/>
      <c r="C53" s="66"/>
      <c r="D53" s="66"/>
      <c r="E53" s="66"/>
      <c r="F53" s="10"/>
      <c r="G53" s="87"/>
    </row>
    <row r="54" spans="1:7" ht="15.75">
      <c r="A54" s="124"/>
      <c r="B54" s="66"/>
      <c r="C54" s="66"/>
      <c r="D54" s="66"/>
      <c r="E54" s="66"/>
      <c r="F54" s="10"/>
      <c r="G54" s="87"/>
    </row>
    <row r="55" spans="1:7" ht="15">
      <c r="A55" s="124"/>
      <c r="B55" s="33"/>
      <c r="C55" s="34"/>
      <c r="D55" s="33"/>
      <c r="E55" s="33"/>
      <c r="F55" s="10"/>
      <c r="G55" s="87"/>
    </row>
    <row r="56" spans="1:7" ht="15">
      <c r="A56" s="124"/>
      <c r="B56" s="33"/>
      <c r="C56" s="34"/>
      <c r="D56" s="33"/>
      <c r="E56" s="33"/>
      <c r="F56" s="10"/>
      <c r="G56" s="87"/>
    </row>
    <row r="57" spans="1:7" ht="15">
      <c r="A57" s="124"/>
      <c r="B57" s="33"/>
      <c r="C57" s="34"/>
      <c r="D57" s="33"/>
      <c r="E57" s="33"/>
      <c r="F57" s="10"/>
      <c r="G57" s="87"/>
    </row>
    <row r="58" spans="1:7" ht="15">
      <c r="A58" s="124"/>
      <c r="B58" s="33"/>
      <c r="C58" s="34"/>
      <c r="D58" s="33"/>
      <c r="E58" s="33"/>
      <c r="F58" s="10"/>
      <c r="G58" s="87"/>
    </row>
    <row r="59" spans="1:7" ht="16.5" thickBot="1">
      <c r="A59" s="9" t="s">
        <v>25</v>
      </c>
      <c r="B59" s="23">
        <f>SUM(B26:B58)</f>
        <v>415</v>
      </c>
      <c r="C59" s="23">
        <f>SUM(C26:C56)</f>
        <v>236</v>
      </c>
      <c r="D59" s="23">
        <f>SUM(D26:D56)</f>
        <v>147</v>
      </c>
      <c r="E59" s="23">
        <f>SUM(E26:E56)</f>
        <v>32</v>
      </c>
      <c r="F59" s="10"/>
      <c r="G59" s="87"/>
    </row>
  </sheetData>
  <sheetProtection/>
  <mergeCells count="20">
    <mergeCell ref="B13:B14"/>
    <mergeCell ref="C13:D13"/>
    <mergeCell ref="E13:F13"/>
    <mergeCell ref="G13:G14"/>
    <mergeCell ref="A1:G1"/>
    <mergeCell ref="A2:G2"/>
    <mergeCell ref="D4:G4"/>
    <mergeCell ref="D9:E9"/>
    <mergeCell ref="B12:G12"/>
    <mergeCell ref="G24:G25"/>
    <mergeCell ref="B18:G18"/>
    <mergeCell ref="C19:D19"/>
    <mergeCell ref="C20:D20"/>
    <mergeCell ref="C21:D21"/>
    <mergeCell ref="A23:E23"/>
    <mergeCell ref="A24:A25"/>
    <mergeCell ref="B24:B25"/>
    <mergeCell ref="C24:C25"/>
    <mergeCell ref="D24:D25"/>
    <mergeCell ref="E24:E25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59"/>
  <sheetViews>
    <sheetView showGridLines="0" zoomScalePageLayoutView="0" workbookViewId="0" topLeftCell="A1">
      <selection activeCell="F20" sqref="C20:F20"/>
    </sheetView>
  </sheetViews>
  <sheetFormatPr defaultColWidth="9.140625" defaultRowHeight="15"/>
  <cols>
    <col min="1" max="1" width="14.28125" style="0" customWidth="1"/>
    <col min="2" max="2" width="14.8515625" style="0" customWidth="1"/>
    <col min="3" max="3" width="16.140625" style="0" customWidth="1"/>
    <col min="4" max="4" width="11.00390625" style="0" customWidth="1"/>
    <col min="5" max="5" width="19.7109375" style="0" customWidth="1"/>
    <col min="6" max="6" width="14.8515625" style="0" customWidth="1"/>
    <col min="7" max="7" width="15.140625" style="0" customWidth="1"/>
  </cols>
  <sheetData>
    <row r="1" spans="1:7" ht="27" thickBot="1">
      <c r="A1" s="159" t="s">
        <v>0</v>
      </c>
      <c r="B1" s="160"/>
      <c r="C1" s="160"/>
      <c r="D1" s="160"/>
      <c r="E1" s="160"/>
      <c r="F1" s="160"/>
      <c r="G1" s="161"/>
    </row>
    <row r="2" spans="1:7" ht="24" thickBot="1">
      <c r="A2" s="162" t="s">
        <v>41</v>
      </c>
      <c r="B2" s="163"/>
      <c r="C2" s="163"/>
      <c r="D2" s="163"/>
      <c r="E2" s="163"/>
      <c r="F2" s="163"/>
      <c r="G2" s="164"/>
    </row>
    <row r="3" spans="2:7" ht="24" thickBot="1">
      <c r="B3" s="3"/>
      <c r="C3" s="3"/>
      <c r="D3" s="3"/>
      <c r="E3" s="3"/>
      <c r="F3" s="3"/>
      <c r="G3" s="3"/>
    </row>
    <row r="4" spans="4:7" ht="19.5" thickBot="1">
      <c r="D4" s="177" t="s">
        <v>1</v>
      </c>
      <c r="E4" s="178"/>
      <c r="F4" s="178"/>
      <c r="G4" s="179"/>
    </row>
    <row r="5" spans="3:7" ht="15.75">
      <c r="C5" s="18">
        <v>1</v>
      </c>
      <c r="D5" s="47" t="s">
        <v>2</v>
      </c>
      <c r="E5" s="48"/>
      <c r="F5" s="49">
        <v>173</v>
      </c>
      <c r="G5" s="50">
        <f>F5/F8</f>
        <v>0.42610837438423643</v>
      </c>
    </row>
    <row r="6" spans="3:7" ht="15.75">
      <c r="C6" s="18">
        <v>2</v>
      </c>
      <c r="D6" s="15" t="s">
        <v>3</v>
      </c>
      <c r="E6" s="4"/>
      <c r="F6" s="44">
        <v>233</v>
      </c>
      <c r="G6" s="46">
        <f>F6/F8</f>
        <v>0.5738916256157636</v>
      </c>
    </row>
    <row r="7" spans="3:7" ht="15.75">
      <c r="C7" s="18">
        <v>3</v>
      </c>
      <c r="D7" s="16" t="s">
        <v>4</v>
      </c>
      <c r="E7" s="5"/>
      <c r="F7" s="44">
        <v>1</v>
      </c>
      <c r="G7" s="46">
        <f>F7/F8</f>
        <v>0.0024630541871921183</v>
      </c>
    </row>
    <row r="8" spans="3:7" ht="15.75">
      <c r="C8" s="18">
        <v>4</v>
      </c>
      <c r="D8" s="17" t="s">
        <v>5</v>
      </c>
      <c r="E8" s="6"/>
      <c r="F8" s="44">
        <f>F5+F6</f>
        <v>406</v>
      </c>
      <c r="G8" s="46"/>
    </row>
    <row r="9" spans="3:7" ht="16.5" thickBot="1">
      <c r="C9" s="18">
        <v>5</v>
      </c>
      <c r="D9" s="165" t="s">
        <v>6</v>
      </c>
      <c r="E9" s="166"/>
      <c r="F9" s="45">
        <f>F5+F6+-F7</f>
        <v>405</v>
      </c>
      <c r="G9" s="65">
        <v>1</v>
      </c>
    </row>
    <row r="11" ht="15.75" thickBot="1"/>
    <row r="12" spans="2:7" ht="19.5" thickBot="1">
      <c r="B12" s="167" t="s">
        <v>7</v>
      </c>
      <c r="C12" s="168"/>
      <c r="D12" s="168"/>
      <c r="E12" s="168"/>
      <c r="F12" s="168"/>
      <c r="G12" s="169"/>
    </row>
    <row r="13" spans="1:7" ht="15.75">
      <c r="A13" s="58"/>
      <c r="B13" s="175" t="s">
        <v>8</v>
      </c>
      <c r="C13" s="172" t="s">
        <v>9</v>
      </c>
      <c r="D13" s="172"/>
      <c r="E13" s="172" t="s">
        <v>10</v>
      </c>
      <c r="F13" s="172"/>
      <c r="G13" s="173" t="s">
        <v>11</v>
      </c>
    </row>
    <row r="14" spans="1:7" ht="15.75">
      <c r="A14" s="58"/>
      <c r="B14" s="176"/>
      <c r="C14" s="40" t="s">
        <v>12</v>
      </c>
      <c r="D14" s="40" t="s">
        <v>13</v>
      </c>
      <c r="E14" s="40" t="s">
        <v>12</v>
      </c>
      <c r="F14" s="40" t="s">
        <v>13</v>
      </c>
      <c r="G14" s="174"/>
    </row>
    <row r="15" spans="1:7" ht="15.75" thickBot="1">
      <c r="A15" s="59"/>
      <c r="B15" s="128">
        <v>235</v>
      </c>
      <c r="C15" s="29">
        <v>147</v>
      </c>
      <c r="D15" s="21">
        <v>69</v>
      </c>
      <c r="E15" s="21">
        <v>8</v>
      </c>
      <c r="F15" s="22">
        <v>11</v>
      </c>
      <c r="G15" s="42">
        <v>10</v>
      </c>
    </row>
    <row r="16" spans="1:7" ht="15.75" thickBot="1">
      <c r="A16" s="8"/>
      <c r="B16" s="69">
        <v>1</v>
      </c>
      <c r="C16" s="129">
        <f>C15/B15</f>
        <v>0.625531914893617</v>
      </c>
      <c r="D16" s="68">
        <f>D15/B15</f>
        <v>0.2936170212765957</v>
      </c>
      <c r="E16" s="68">
        <f>E15/B15</f>
        <v>0.03404255319148936</v>
      </c>
      <c r="F16" s="68">
        <f>F15/B15</f>
        <v>0.04680851063829787</v>
      </c>
      <c r="G16" s="68">
        <f>G15/B15</f>
        <v>0.0425531914893617</v>
      </c>
    </row>
    <row r="17" spans="1:7" ht="15.75" thickBot="1">
      <c r="A17" s="10"/>
      <c r="B17" s="10"/>
      <c r="C17" s="20"/>
      <c r="D17" s="20"/>
      <c r="E17" s="10"/>
      <c r="F17" s="10"/>
      <c r="G17" s="10"/>
    </row>
    <row r="18" spans="2:7" ht="19.5" thickBot="1">
      <c r="B18" s="136" t="s">
        <v>14</v>
      </c>
      <c r="C18" s="137"/>
      <c r="D18" s="137"/>
      <c r="E18" s="137"/>
      <c r="F18" s="137"/>
      <c r="G18" s="138"/>
    </row>
    <row r="19" spans="2:7" ht="63">
      <c r="B19" s="14" t="s">
        <v>15</v>
      </c>
      <c r="C19" s="139" t="s">
        <v>31</v>
      </c>
      <c r="D19" s="140"/>
      <c r="E19" s="25" t="s">
        <v>32</v>
      </c>
      <c r="F19" s="26" t="s">
        <v>18</v>
      </c>
      <c r="G19" s="27" t="s">
        <v>26</v>
      </c>
    </row>
    <row r="20" spans="2:7" ht="15">
      <c r="B20" s="70">
        <f>D59</f>
        <v>130</v>
      </c>
      <c r="C20" s="141">
        <v>5</v>
      </c>
      <c r="D20" s="180"/>
      <c r="E20" s="29">
        <v>88</v>
      </c>
      <c r="F20" s="29">
        <v>37</v>
      </c>
      <c r="G20" s="130"/>
    </row>
    <row r="21" spans="2:7" ht="15">
      <c r="B21" s="68">
        <v>1</v>
      </c>
      <c r="C21" s="184">
        <f>C20/B20</f>
        <v>0.038461538461538464</v>
      </c>
      <c r="D21" s="185"/>
      <c r="E21" s="68">
        <f>E20/B20</f>
        <v>0.676923076923077</v>
      </c>
      <c r="F21" s="68">
        <f>F20/B20</f>
        <v>0.2846153846153846</v>
      </c>
      <c r="G21" s="68">
        <f>G20/B20</f>
        <v>0</v>
      </c>
    </row>
    <row r="22" spans="6:7" ht="15.75" thickBot="1">
      <c r="F22" s="10"/>
      <c r="G22" s="10"/>
    </row>
    <row r="23" spans="1:7" ht="19.5" thickBot="1">
      <c r="A23" s="143" t="s">
        <v>19</v>
      </c>
      <c r="B23" s="144"/>
      <c r="C23" s="144"/>
      <c r="D23" s="144"/>
      <c r="E23" s="145"/>
      <c r="F23" s="11"/>
      <c r="G23" s="11"/>
    </row>
    <row r="24" spans="1:7" ht="15.75">
      <c r="A24" s="146" t="s">
        <v>20</v>
      </c>
      <c r="B24" s="148" t="s">
        <v>21</v>
      </c>
      <c r="C24" s="150" t="s">
        <v>22</v>
      </c>
      <c r="D24" s="152" t="s">
        <v>23</v>
      </c>
      <c r="E24" s="181" t="s">
        <v>24</v>
      </c>
      <c r="F24" s="12"/>
      <c r="G24" s="156" t="s">
        <v>11</v>
      </c>
    </row>
    <row r="25" spans="1:7" ht="15.75">
      <c r="A25" s="193"/>
      <c r="B25" s="189"/>
      <c r="C25" s="190"/>
      <c r="D25" s="191"/>
      <c r="E25" s="192"/>
      <c r="F25" s="13"/>
      <c r="G25" s="183"/>
    </row>
    <row r="26" spans="1:7" ht="15.75">
      <c r="A26" s="126">
        <v>43010</v>
      </c>
      <c r="B26" s="66">
        <v>15</v>
      </c>
      <c r="C26" s="66">
        <v>6</v>
      </c>
      <c r="D26" s="66">
        <v>6</v>
      </c>
      <c r="E26" s="66">
        <v>3</v>
      </c>
      <c r="F26" s="13"/>
      <c r="G26" s="89">
        <v>2</v>
      </c>
    </row>
    <row r="27" spans="1:7" ht="15.75">
      <c r="A27" s="124">
        <v>43011</v>
      </c>
      <c r="B27" s="66">
        <v>16</v>
      </c>
      <c r="C27" s="66">
        <v>8</v>
      </c>
      <c r="D27" s="66">
        <v>8</v>
      </c>
      <c r="E27" s="66" t="s">
        <v>42</v>
      </c>
      <c r="F27" s="13"/>
      <c r="G27" s="84"/>
    </row>
    <row r="28" spans="1:7" ht="15.75">
      <c r="A28" s="124">
        <v>43012</v>
      </c>
      <c r="B28" s="66">
        <v>27</v>
      </c>
      <c r="C28" s="66">
        <v>19</v>
      </c>
      <c r="D28" s="66">
        <v>6</v>
      </c>
      <c r="E28" s="66">
        <v>2</v>
      </c>
      <c r="F28" s="10"/>
      <c r="G28" s="87"/>
    </row>
    <row r="29" spans="1:7" ht="15.75">
      <c r="A29" s="124">
        <v>43013</v>
      </c>
      <c r="B29" s="66">
        <v>27</v>
      </c>
      <c r="C29" s="66">
        <v>20</v>
      </c>
      <c r="D29" s="66">
        <v>3</v>
      </c>
      <c r="E29" s="66">
        <v>4</v>
      </c>
      <c r="F29" s="10"/>
      <c r="G29" s="87"/>
    </row>
    <row r="30" spans="1:7" ht="15.75">
      <c r="A30" s="126">
        <v>43014</v>
      </c>
      <c r="B30" s="66">
        <v>16</v>
      </c>
      <c r="C30" s="66">
        <v>7</v>
      </c>
      <c r="D30" s="66">
        <v>7</v>
      </c>
      <c r="E30" s="66">
        <v>2</v>
      </c>
      <c r="F30" s="10"/>
      <c r="G30" s="87">
        <v>2</v>
      </c>
    </row>
    <row r="31" spans="1:7" ht="15.75">
      <c r="A31" s="124">
        <v>43017</v>
      </c>
      <c r="B31" s="66">
        <v>29</v>
      </c>
      <c r="C31" s="66">
        <v>1</v>
      </c>
      <c r="D31" s="66">
        <v>28</v>
      </c>
      <c r="E31" s="66" t="s">
        <v>42</v>
      </c>
      <c r="F31" s="10"/>
      <c r="G31" s="87"/>
    </row>
    <row r="32" spans="1:7" ht="15.75">
      <c r="A32" s="126">
        <v>43018</v>
      </c>
      <c r="B32" s="66">
        <v>17</v>
      </c>
      <c r="C32" s="66">
        <v>4</v>
      </c>
      <c r="D32" s="66">
        <v>6</v>
      </c>
      <c r="E32" s="66">
        <v>7</v>
      </c>
      <c r="F32" s="10"/>
      <c r="G32" s="87">
        <v>1</v>
      </c>
    </row>
    <row r="33" spans="1:7" ht="15.75">
      <c r="A33" s="124">
        <v>43024</v>
      </c>
      <c r="B33" s="66">
        <v>14</v>
      </c>
      <c r="C33" s="66">
        <v>8</v>
      </c>
      <c r="D33" s="66">
        <v>5</v>
      </c>
      <c r="E33" s="66">
        <v>1</v>
      </c>
      <c r="F33" s="10"/>
      <c r="G33" s="87"/>
    </row>
    <row r="34" spans="1:7" ht="15.75">
      <c r="A34" s="124">
        <v>43025</v>
      </c>
      <c r="B34" s="66">
        <v>16</v>
      </c>
      <c r="C34" s="66">
        <v>12</v>
      </c>
      <c r="D34" s="66">
        <v>1</v>
      </c>
      <c r="E34" s="66">
        <v>3</v>
      </c>
      <c r="F34" s="10"/>
      <c r="G34" s="87"/>
    </row>
    <row r="35" spans="1:7" ht="15.75">
      <c r="A35" s="126">
        <v>43026</v>
      </c>
      <c r="B35" s="66">
        <v>30</v>
      </c>
      <c r="C35" s="66">
        <v>21</v>
      </c>
      <c r="D35" s="66">
        <v>5</v>
      </c>
      <c r="E35" s="66">
        <v>4</v>
      </c>
      <c r="F35" s="10"/>
      <c r="G35" s="87">
        <v>1</v>
      </c>
    </row>
    <row r="36" spans="1:7" ht="15.75">
      <c r="A36" s="124">
        <v>43027</v>
      </c>
      <c r="B36" s="66">
        <v>26</v>
      </c>
      <c r="C36" s="66">
        <v>19</v>
      </c>
      <c r="D36" s="66">
        <v>1</v>
      </c>
      <c r="E36" s="66">
        <v>6</v>
      </c>
      <c r="F36" s="10"/>
      <c r="G36" s="87"/>
    </row>
    <row r="37" spans="1:7" ht="15.75">
      <c r="A37" s="124">
        <v>43028</v>
      </c>
      <c r="B37" s="66">
        <v>3</v>
      </c>
      <c r="C37" s="66">
        <v>1</v>
      </c>
      <c r="D37" s="66">
        <v>1</v>
      </c>
      <c r="E37" s="66">
        <v>1</v>
      </c>
      <c r="F37" s="10"/>
      <c r="G37" s="87"/>
    </row>
    <row r="38" spans="1:7" ht="15">
      <c r="A38" s="126">
        <v>43031</v>
      </c>
      <c r="B38" s="33">
        <v>32</v>
      </c>
      <c r="C38" s="33">
        <v>1</v>
      </c>
      <c r="D38" s="33">
        <v>29</v>
      </c>
      <c r="E38" s="33">
        <v>2</v>
      </c>
      <c r="F38" s="10"/>
      <c r="G38" s="87">
        <v>2</v>
      </c>
    </row>
    <row r="39" spans="1:7" ht="15.75">
      <c r="A39" s="124">
        <v>43032</v>
      </c>
      <c r="B39" s="66">
        <v>17</v>
      </c>
      <c r="C39" s="66">
        <v>10</v>
      </c>
      <c r="D39" s="66">
        <v>6</v>
      </c>
      <c r="E39" s="66">
        <v>1</v>
      </c>
      <c r="F39" s="10"/>
      <c r="G39" s="87">
        <v>1</v>
      </c>
    </row>
    <row r="40" spans="1:7" ht="15.75">
      <c r="A40" s="124">
        <v>43033</v>
      </c>
      <c r="B40" s="66">
        <v>21</v>
      </c>
      <c r="C40" s="66">
        <v>19</v>
      </c>
      <c r="D40" s="66">
        <v>1</v>
      </c>
      <c r="E40" s="66">
        <v>1</v>
      </c>
      <c r="F40" s="10"/>
      <c r="G40" s="87"/>
    </row>
    <row r="41" spans="1:7" ht="15.75">
      <c r="A41" s="124">
        <v>43034</v>
      </c>
      <c r="B41" s="66">
        <v>13</v>
      </c>
      <c r="C41" s="66">
        <v>10</v>
      </c>
      <c r="D41" s="66">
        <v>1</v>
      </c>
      <c r="E41" s="66">
        <v>2</v>
      </c>
      <c r="F41" s="10"/>
      <c r="G41" s="87">
        <v>1</v>
      </c>
    </row>
    <row r="42" spans="1:7" ht="15.75">
      <c r="A42" s="124">
        <v>43035</v>
      </c>
      <c r="B42" s="66">
        <v>12</v>
      </c>
      <c r="C42" s="66">
        <v>7</v>
      </c>
      <c r="D42" s="66">
        <v>5</v>
      </c>
      <c r="E42" s="66" t="s">
        <v>42</v>
      </c>
      <c r="F42" s="10"/>
      <c r="G42" s="87"/>
    </row>
    <row r="43" spans="1:7" ht="15.75">
      <c r="A43" s="124">
        <v>43038</v>
      </c>
      <c r="B43" s="66">
        <v>15</v>
      </c>
      <c r="C43" s="66">
        <v>4</v>
      </c>
      <c r="D43" s="66">
        <v>10</v>
      </c>
      <c r="E43" s="66">
        <v>1</v>
      </c>
      <c r="F43" s="10"/>
      <c r="G43" s="87"/>
    </row>
    <row r="44" spans="1:7" ht="15.75">
      <c r="A44" s="124">
        <v>43039</v>
      </c>
      <c r="B44" s="66">
        <v>62</v>
      </c>
      <c r="C44" s="66">
        <v>59</v>
      </c>
      <c r="D44" s="66">
        <v>1</v>
      </c>
      <c r="E44" s="66">
        <v>2</v>
      </c>
      <c r="F44" s="10"/>
      <c r="G44" s="87">
        <v>1</v>
      </c>
    </row>
    <row r="45" spans="1:7" ht="15">
      <c r="A45" s="124"/>
      <c r="B45" s="33"/>
      <c r="C45" s="34"/>
      <c r="D45" s="33"/>
      <c r="E45" s="33"/>
      <c r="F45" s="10"/>
      <c r="G45" s="87"/>
    </row>
    <row r="46" spans="1:7" ht="15.75">
      <c r="A46" s="124"/>
      <c r="B46" s="66"/>
      <c r="C46" s="66"/>
      <c r="D46" s="66"/>
      <c r="E46" s="66"/>
      <c r="F46" s="10"/>
      <c r="G46" s="87"/>
    </row>
    <row r="47" spans="1:7" ht="15.75">
      <c r="A47" s="124"/>
      <c r="B47" s="66"/>
      <c r="C47" s="66"/>
      <c r="D47" s="66"/>
      <c r="E47" s="66"/>
      <c r="F47" s="10"/>
      <c r="G47" s="87"/>
    </row>
    <row r="48" spans="1:7" ht="15.75">
      <c r="A48" s="124"/>
      <c r="B48" s="66"/>
      <c r="C48" s="66"/>
      <c r="D48" s="66"/>
      <c r="E48" s="66"/>
      <c r="F48" s="10"/>
      <c r="G48" s="87"/>
    </row>
    <row r="49" spans="1:7" ht="15.75">
      <c r="A49" s="124"/>
      <c r="B49" s="66"/>
      <c r="C49" s="66"/>
      <c r="D49" s="66"/>
      <c r="E49" s="66"/>
      <c r="F49" s="10"/>
      <c r="G49" s="87"/>
    </row>
    <row r="50" spans="1:7" ht="15.75">
      <c r="A50" s="124"/>
      <c r="B50" s="66"/>
      <c r="C50" s="66"/>
      <c r="D50" s="66"/>
      <c r="E50" s="66"/>
      <c r="F50" s="10"/>
      <c r="G50" s="87"/>
    </row>
    <row r="51" spans="1:7" ht="15.75">
      <c r="A51" s="124"/>
      <c r="B51" s="66"/>
      <c r="C51" s="66"/>
      <c r="D51" s="66"/>
      <c r="E51" s="66"/>
      <c r="F51" s="10"/>
      <c r="G51" s="87"/>
    </row>
    <row r="52" spans="1:7" ht="15.75">
      <c r="A52" s="124"/>
      <c r="B52" s="66"/>
      <c r="C52" s="66"/>
      <c r="D52" s="66"/>
      <c r="E52" s="66"/>
      <c r="F52" s="10"/>
      <c r="G52" s="87"/>
    </row>
    <row r="53" spans="1:7" ht="15.75">
      <c r="A53" s="124"/>
      <c r="B53" s="66"/>
      <c r="C53" s="66"/>
      <c r="D53" s="66"/>
      <c r="E53" s="66"/>
      <c r="F53" s="10"/>
      <c r="G53" s="87"/>
    </row>
    <row r="54" spans="1:7" ht="15.75">
      <c r="A54" s="124"/>
      <c r="B54" s="66"/>
      <c r="C54" s="66"/>
      <c r="D54" s="66"/>
      <c r="E54" s="66"/>
      <c r="F54" s="10"/>
      <c r="G54" s="87"/>
    </row>
    <row r="55" spans="1:7" ht="15">
      <c r="A55" s="124"/>
      <c r="B55" s="33"/>
      <c r="C55" s="34"/>
      <c r="D55" s="33"/>
      <c r="E55" s="33"/>
      <c r="F55" s="10"/>
      <c r="G55" s="87"/>
    </row>
    <row r="56" spans="1:7" ht="15">
      <c r="A56" s="124"/>
      <c r="B56" s="33"/>
      <c r="C56" s="34"/>
      <c r="D56" s="33"/>
      <c r="E56" s="33"/>
      <c r="F56" s="10"/>
      <c r="G56" s="87"/>
    </row>
    <row r="57" spans="1:7" ht="15">
      <c r="A57" s="124"/>
      <c r="B57" s="33"/>
      <c r="C57" s="34"/>
      <c r="D57" s="33"/>
      <c r="E57" s="33"/>
      <c r="F57" s="10"/>
      <c r="G57" s="87"/>
    </row>
    <row r="58" spans="1:7" ht="15">
      <c r="A58" s="124"/>
      <c r="B58" s="33"/>
      <c r="C58" s="34"/>
      <c r="D58" s="33"/>
      <c r="E58" s="33"/>
      <c r="F58" s="10"/>
      <c r="G58" s="87"/>
    </row>
    <row r="59" spans="1:7" ht="16.5" thickBot="1">
      <c r="A59" s="9" t="s">
        <v>25</v>
      </c>
      <c r="B59" s="23">
        <f>SUM(B26:B58)</f>
        <v>408</v>
      </c>
      <c r="C59" s="23">
        <f>SUM(C26:C56)</f>
        <v>236</v>
      </c>
      <c r="D59" s="23">
        <f>SUM(D26:D56)</f>
        <v>130</v>
      </c>
      <c r="E59" s="23">
        <f>SUM(E26:E56)</f>
        <v>42</v>
      </c>
      <c r="F59" s="10"/>
      <c r="G59" s="87"/>
    </row>
  </sheetData>
  <sheetProtection/>
  <mergeCells count="20">
    <mergeCell ref="G24:G25"/>
    <mergeCell ref="B18:G18"/>
    <mergeCell ref="C19:D19"/>
    <mergeCell ref="C20:D20"/>
    <mergeCell ref="C21:D21"/>
    <mergeCell ref="A23:E23"/>
    <mergeCell ref="A24:A25"/>
    <mergeCell ref="B24:B25"/>
    <mergeCell ref="C24:C25"/>
    <mergeCell ref="D24:D25"/>
    <mergeCell ref="E24:E25"/>
    <mergeCell ref="B13:B14"/>
    <mergeCell ref="C13:D13"/>
    <mergeCell ref="E13:F13"/>
    <mergeCell ref="G13:G14"/>
    <mergeCell ref="A1:G1"/>
    <mergeCell ref="A2:G2"/>
    <mergeCell ref="D4:G4"/>
    <mergeCell ref="D9:E9"/>
    <mergeCell ref="B12:G12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3:G61"/>
  <sheetViews>
    <sheetView showGridLines="0" zoomScalePageLayoutView="0" workbookViewId="0" topLeftCell="A31">
      <selection activeCell="C22" sqref="C22:G22"/>
    </sheetView>
  </sheetViews>
  <sheetFormatPr defaultColWidth="14.421875" defaultRowHeight="15"/>
  <sheetData>
    <row r="2" ht="15.75" thickBot="1"/>
    <row r="3" spans="1:7" ht="27" thickBot="1">
      <c r="A3" s="159" t="s">
        <v>0</v>
      </c>
      <c r="B3" s="160"/>
      <c r="C3" s="160"/>
      <c r="D3" s="160"/>
      <c r="E3" s="160"/>
      <c r="F3" s="160"/>
      <c r="G3" s="161"/>
    </row>
    <row r="4" spans="1:7" ht="24" thickBot="1">
      <c r="A4" s="194" t="s">
        <v>43</v>
      </c>
      <c r="B4" s="195"/>
      <c r="C4" s="195"/>
      <c r="D4" s="195"/>
      <c r="E4" s="195"/>
      <c r="F4" s="195"/>
      <c r="G4" s="196"/>
    </row>
    <row r="5" spans="2:7" ht="24" thickBot="1">
      <c r="B5" s="3"/>
      <c r="C5" s="3"/>
      <c r="D5" s="3"/>
      <c r="E5" s="3"/>
      <c r="F5" s="3"/>
      <c r="G5" s="3"/>
    </row>
    <row r="6" spans="4:7" ht="19.5" thickBot="1">
      <c r="D6" s="177" t="s">
        <v>1</v>
      </c>
      <c r="E6" s="178"/>
      <c r="F6" s="178"/>
      <c r="G6" s="179"/>
    </row>
    <row r="7" spans="3:7" ht="15.75">
      <c r="C7" s="18">
        <v>1</v>
      </c>
      <c r="D7" s="47" t="s">
        <v>2</v>
      </c>
      <c r="E7" s="48"/>
      <c r="F7" s="49">
        <f>23+9+5+1+52+6</f>
        <v>96</v>
      </c>
      <c r="G7" s="50">
        <f>F7/F10</f>
        <v>0.8135593220338984</v>
      </c>
    </row>
    <row r="8" spans="3:7" ht="15.75">
      <c r="C8" s="18">
        <v>2</v>
      </c>
      <c r="D8" s="15" t="s">
        <v>3</v>
      </c>
      <c r="E8" s="4"/>
      <c r="F8" s="44">
        <f>119+7+15+2+15+15</f>
        <v>173</v>
      </c>
      <c r="G8" s="46">
        <f>F8/F10</f>
        <v>1.4661016949152543</v>
      </c>
    </row>
    <row r="9" spans="3:7" ht="15.75">
      <c r="C9" s="18">
        <v>3</v>
      </c>
      <c r="D9" s="16" t="s">
        <v>4</v>
      </c>
      <c r="E9" s="5"/>
      <c r="F9" s="44">
        <v>4</v>
      </c>
      <c r="G9" s="46">
        <f>F9/F10</f>
        <v>0.03389830508474576</v>
      </c>
    </row>
    <row r="10" spans="3:7" ht="15.75">
      <c r="C10" s="18">
        <v>4</v>
      </c>
      <c r="D10" s="17" t="s">
        <v>5</v>
      </c>
      <c r="E10" s="6"/>
      <c r="F10" s="44">
        <v>118</v>
      </c>
      <c r="G10" s="46"/>
    </row>
    <row r="11" spans="3:7" ht="16.5" thickBot="1">
      <c r="C11" s="18">
        <v>5</v>
      </c>
      <c r="D11" s="165" t="s">
        <v>6</v>
      </c>
      <c r="E11" s="166"/>
      <c r="F11" s="45">
        <f>F7+F8+-F9</f>
        <v>265</v>
      </c>
      <c r="G11" s="65">
        <v>1</v>
      </c>
    </row>
    <row r="13" ht="15.75" thickBot="1"/>
    <row r="14" spans="2:7" ht="19.5" thickBot="1">
      <c r="B14" s="167" t="s">
        <v>7</v>
      </c>
      <c r="C14" s="168"/>
      <c r="D14" s="168"/>
      <c r="E14" s="168"/>
      <c r="F14" s="168"/>
      <c r="G14" s="169"/>
    </row>
    <row r="15" spans="1:7" ht="15.75">
      <c r="A15" s="58"/>
      <c r="B15" s="175" t="s">
        <v>8</v>
      </c>
      <c r="C15" s="172" t="s">
        <v>9</v>
      </c>
      <c r="D15" s="172"/>
      <c r="E15" s="172" t="s">
        <v>10</v>
      </c>
      <c r="F15" s="172"/>
      <c r="G15" s="173" t="s">
        <v>11</v>
      </c>
    </row>
    <row r="16" spans="1:7" ht="15.75">
      <c r="A16" s="58"/>
      <c r="B16" s="176"/>
      <c r="C16" s="40" t="s">
        <v>12</v>
      </c>
      <c r="D16" s="40" t="s">
        <v>13</v>
      </c>
      <c r="E16" s="40" t="s">
        <v>12</v>
      </c>
      <c r="F16" s="40" t="s">
        <v>13</v>
      </c>
      <c r="G16" s="174"/>
    </row>
    <row r="17" spans="1:7" ht="15.75" thickBot="1">
      <c r="A17" s="59"/>
      <c r="B17" s="131">
        <v>158</v>
      </c>
      <c r="C17" s="29">
        <v>23</v>
      </c>
      <c r="D17" s="21">
        <v>119</v>
      </c>
      <c r="E17" s="21">
        <v>7</v>
      </c>
      <c r="F17" s="22">
        <v>9</v>
      </c>
      <c r="G17" s="42">
        <v>7</v>
      </c>
    </row>
    <row r="18" spans="1:7" ht="15.75" thickBot="1">
      <c r="A18" s="8"/>
      <c r="B18" s="69">
        <v>1</v>
      </c>
      <c r="C18" s="132">
        <f>C17/B17</f>
        <v>0.14556962025316456</v>
      </c>
      <c r="D18" s="68">
        <f>D17/B17</f>
        <v>0.7531645569620253</v>
      </c>
      <c r="E18" s="68">
        <f>E17/B17</f>
        <v>0.04430379746835443</v>
      </c>
      <c r="F18" s="68">
        <f>F17/B17</f>
        <v>0.056962025316455694</v>
      </c>
      <c r="G18" s="68">
        <f>G17/B17</f>
        <v>0.04430379746835443</v>
      </c>
    </row>
    <row r="19" spans="1:7" ht="15.75" thickBot="1">
      <c r="A19" s="10"/>
      <c r="B19" s="10"/>
      <c r="C19" s="20"/>
      <c r="D19" s="20"/>
      <c r="E19" s="10"/>
      <c r="F19" s="10"/>
      <c r="G19" s="10"/>
    </row>
    <row r="20" spans="2:7" ht="19.5" thickBot="1">
      <c r="B20" s="136" t="s">
        <v>14</v>
      </c>
      <c r="C20" s="137"/>
      <c r="D20" s="137"/>
      <c r="E20" s="137"/>
      <c r="F20" s="137"/>
      <c r="G20" s="138"/>
    </row>
    <row r="21" spans="2:7" ht="47.25">
      <c r="B21" s="14" t="s">
        <v>15</v>
      </c>
      <c r="C21" s="139" t="s">
        <v>31</v>
      </c>
      <c r="D21" s="140"/>
      <c r="E21" s="25" t="s">
        <v>32</v>
      </c>
      <c r="F21" s="26" t="s">
        <v>18</v>
      </c>
      <c r="G21" s="27" t="s">
        <v>26</v>
      </c>
    </row>
    <row r="22" spans="2:7" ht="15">
      <c r="B22" s="70">
        <v>93</v>
      </c>
      <c r="C22" s="141">
        <v>5</v>
      </c>
      <c r="D22" s="180"/>
      <c r="E22" s="29">
        <v>67</v>
      </c>
      <c r="F22" s="29">
        <v>21</v>
      </c>
      <c r="G22" s="130"/>
    </row>
    <row r="23" spans="2:7" ht="15">
      <c r="B23" s="68">
        <v>1</v>
      </c>
      <c r="C23" s="184">
        <f>C22/B22</f>
        <v>0.053763440860215055</v>
      </c>
      <c r="D23" s="185"/>
      <c r="E23" s="68">
        <f>E22/B22</f>
        <v>0.7204301075268817</v>
      </c>
      <c r="F23" s="68">
        <f>F22/B22</f>
        <v>0.22580645161290322</v>
      </c>
      <c r="G23" s="68">
        <f>G22/B22</f>
        <v>0</v>
      </c>
    </row>
    <row r="24" spans="6:7" ht="15.75" thickBot="1">
      <c r="F24" s="10"/>
      <c r="G24" s="10"/>
    </row>
    <row r="25" spans="1:7" ht="19.5" thickBot="1">
      <c r="A25" s="143" t="s">
        <v>19</v>
      </c>
      <c r="B25" s="144"/>
      <c r="C25" s="144"/>
      <c r="D25" s="144"/>
      <c r="E25" s="145"/>
      <c r="F25" s="11"/>
      <c r="G25" s="11"/>
    </row>
    <row r="26" spans="1:7" ht="15.75">
      <c r="A26" s="146" t="s">
        <v>20</v>
      </c>
      <c r="B26" s="148" t="s">
        <v>21</v>
      </c>
      <c r="C26" s="150" t="s">
        <v>22</v>
      </c>
      <c r="D26" s="152" t="s">
        <v>23</v>
      </c>
      <c r="E26" s="181" t="s">
        <v>24</v>
      </c>
      <c r="F26" s="12"/>
      <c r="G26" s="156" t="s">
        <v>11</v>
      </c>
    </row>
    <row r="27" spans="1:7" ht="15.75">
      <c r="A27" s="193"/>
      <c r="B27" s="189"/>
      <c r="C27" s="190"/>
      <c r="D27" s="191"/>
      <c r="E27" s="192"/>
      <c r="F27" s="13"/>
      <c r="G27" s="183"/>
    </row>
    <row r="28" spans="1:7" ht="15.75">
      <c r="A28" s="126">
        <v>43045</v>
      </c>
      <c r="B28" s="66">
        <v>16</v>
      </c>
      <c r="C28" s="66">
        <v>13</v>
      </c>
      <c r="D28" s="66">
        <v>3</v>
      </c>
      <c r="E28" s="66">
        <v>0</v>
      </c>
      <c r="F28" s="13"/>
      <c r="G28" s="89"/>
    </row>
    <row r="29" spans="1:7" ht="15.75">
      <c r="A29" s="124">
        <v>43046</v>
      </c>
      <c r="B29" s="66">
        <v>14</v>
      </c>
      <c r="C29" s="66">
        <v>10</v>
      </c>
      <c r="D29" s="66">
        <v>3</v>
      </c>
      <c r="E29" s="66">
        <v>1</v>
      </c>
      <c r="F29" s="13"/>
      <c r="G29" s="84"/>
    </row>
    <row r="30" spans="1:7" ht="15.75">
      <c r="A30" s="124">
        <v>43047</v>
      </c>
      <c r="B30" s="66">
        <v>14</v>
      </c>
      <c r="C30" s="66">
        <v>10</v>
      </c>
      <c r="D30" s="66">
        <v>2</v>
      </c>
      <c r="E30" s="66">
        <v>2</v>
      </c>
      <c r="F30" s="10"/>
      <c r="G30" s="87">
        <v>1</v>
      </c>
    </row>
    <row r="31" spans="1:7" ht="15.75">
      <c r="A31" s="124">
        <v>43048</v>
      </c>
      <c r="B31" s="66">
        <v>8</v>
      </c>
      <c r="C31" s="66">
        <v>4</v>
      </c>
      <c r="D31" s="66">
        <v>2</v>
      </c>
      <c r="E31" s="66">
        <v>2</v>
      </c>
      <c r="F31" s="10"/>
      <c r="G31" s="87"/>
    </row>
    <row r="32" spans="1:7" ht="15.75">
      <c r="A32" s="126">
        <v>43049</v>
      </c>
      <c r="B32" s="66">
        <v>15</v>
      </c>
      <c r="C32" s="66">
        <v>11</v>
      </c>
      <c r="D32" s="66">
        <v>3</v>
      </c>
      <c r="E32" s="66">
        <v>1</v>
      </c>
      <c r="F32" s="10"/>
      <c r="G32" s="87"/>
    </row>
    <row r="33" spans="1:7" ht="15.75">
      <c r="A33" s="124">
        <v>43052</v>
      </c>
      <c r="B33" s="66">
        <v>15</v>
      </c>
      <c r="C33" s="66">
        <v>5</v>
      </c>
      <c r="D33" s="66">
        <v>10</v>
      </c>
      <c r="E33" s="66"/>
      <c r="F33" s="10"/>
      <c r="G33" s="87"/>
    </row>
    <row r="34" spans="1:7" ht="15.75">
      <c r="A34" s="126">
        <v>43053</v>
      </c>
      <c r="B34" s="66">
        <v>15</v>
      </c>
      <c r="C34" s="66">
        <v>5</v>
      </c>
      <c r="D34" s="66">
        <v>8</v>
      </c>
      <c r="E34" s="66">
        <v>2</v>
      </c>
      <c r="F34" s="10"/>
      <c r="G34" s="87">
        <v>1</v>
      </c>
    </row>
    <row r="35" spans="1:7" ht="15.75">
      <c r="A35" s="124">
        <v>43055</v>
      </c>
      <c r="B35" s="66">
        <v>13</v>
      </c>
      <c r="C35" s="66">
        <v>10</v>
      </c>
      <c r="D35" s="66">
        <v>2</v>
      </c>
      <c r="E35" s="66">
        <v>1</v>
      </c>
      <c r="F35" s="10"/>
      <c r="G35" s="87"/>
    </row>
    <row r="36" spans="1:7" ht="15.75">
      <c r="A36" s="124">
        <v>43056</v>
      </c>
      <c r="B36" s="66">
        <v>16</v>
      </c>
      <c r="C36" s="66">
        <v>11</v>
      </c>
      <c r="D36" s="66">
        <v>3</v>
      </c>
      <c r="E36" s="66">
        <v>2</v>
      </c>
      <c r="F36" s="10"/>
      <c r="G36" s="87">
        <v>1</v>
      </c>
    </row>
    <row r="37" spans="1:7" ht="15.75">
      <c r="A37" s="126">
        <v>43060</v>
      </c>
      <c r="B37" s="66">
        <v>18</v>
      </c>
      <c r="C37" s="66">
        <v>5</v>
      </c>
      <c r="D37" s="66">
        <v>11</v>
      </c>
      <c r="E37" s="66">
        <v>2</v>
      </c>
      <c r="F37" s="10"/>
      <c r="G37" s="87">
        <v>2</v>
      </c>
    </row>
    <row r="38" spans="1:7" ht="15.75">
      <c r="A38" s="124">
        <v>43061</v>
      </c>
      <c r="B38" s="66">
        <v>13</v>
      </c>
      <c r="C38" s="66">
        <v>10</v>
      </c>
      <c r="D38" s="66">
        <v>2</v>
      </c>
      <c r="E38" s="66">
        <v>1</v>
      </c>
      <c r="F38" s="10"/>
      <c r="G38" s="87"/>
    </row>
    <row r="39" spans="1:7" ht="15.75">
      <c r="A39" s="124">
        <v>43062</v>
      </c>
      <c r="B39" s="66">
        <v>13</v>
      </c>
      <c r="C39" s="66">
        <v>11</v>
      </c>
      <c r="D39" s="66">
        <v>1</v>
      </c>
      <c r="E39" s="66">
        <v>1</v>
      </c>
      <c r="F39" s="10"/>
      <c r="G39" s="87"/>
    </row>
    <row r="40" spans="1:7" ht="15">
      <c r="A40" s="126">
        <v>43063</v>
      </c>
      <c r="B40" s="33">
        <v>36</v>
      </c>
      <c r="C40" s="33">
        <v>7</v>
      </c>
      <c r="D40" s="33">
        <v>28</v>
      </c>
      <c r="E40" s="33">
        <v>1</v>
      </c>
      <c r="F40" s="10"/>
      <c r="G40" s="87"/>
    </row>
    <row r="41" spans="1:7" ht="15.75">
      <c r="A41" s="124">
        <v>43066</v>
      </c>
      <c r="B41" s="66">
        <v>14</v>
      </c>
      <c r="C41" s="66">
        <v>3</v>
      </c>
      <c r="D41" s="66">
        <v>10</v>
      </c>
      <c r="E41" s="66">
        <v>1</v>
      </c>
      <c r="F41" s="10"/>
      <c r="G41" s="87"/>
    </row>
    <row r="42" spans="1:7" ht="15.75">
      <c r="A42" s="124">
        <v>43067</v>
      </c>
      <c r="B42" s="66">
        <v>18</v>
      </c>
      <c r="C42" s="66">
        <v>18</v>
      </c>
      <c r="D42" s="66"/>
      <c r="E42" s="66"/>
      <c r="F42" s="10"/>
      <c r="G42" s="87"/>
    </row>
    <row r="43" spans="1:7" ht="15.75">
      <c r="A43" s="124">
        <v>43068</v>
      </c>
      <c r="B43" s="66">
        <v>19</v>
      </c>
      <c r="C43" s="66">
        <v>15</v>
      </c>
      <c r="D43" s="66">
        <v>3</v>
      </c>
      <c r="E43" s="66">
        <v>1</v>
      </c>
      <c r="F43" s="10"/>
      <c r="G43" s="87">
        <v>2</v>
      </c>
    </row>
    <row r="44" spans="1:7" ht="15.75">
      <c r="A44" s="124">
        <v>43069</v>
      </c>
      <c r="B44" s="66">
        <v>14</v>
      </c>
      <c r="C44" s="66">
        <v>10</v>
      </c>
      <c r="D44" s="66">
        <v>2</v>
      </c>
      <c r="E44" s="66">
        <v>2</v>
      </c>
      <c r="F44" s="10"/>
      <c r="G44" s="87"/>
    </row>
    <row r="45" spans="1:7" ht="15.75">
      <c r="A45" s="124"/>
      <c r="B45" s="66"/>
      <c r="C45" s="66"/>
      <c r="D45" s="66"/>
      <c r="E45" s="66"/>
      <c r="F45" s="10"/>
      <c r="G45" s="87"/>
    </row>
    <row r="46" spans="1:7" ht="15.75">
      <c r="A46" s="124"/>
      <c r="B46" s="66"/>
      <c r="C46" s="66"/>
      <c r="D46" s="66"/>
      <c r="E46" s="66"/>
      <c r="F46" s="10"/>
      <c r="G46" s="87"/>
    </row>
    <row r="47" spans="1:7" ht="15">
      <c r="A47" s="124"/>
      <c r="B47" s="33"/>
      <c r="C47" s="34"/>
      <c r="D47" s="33"/>
      <c r="E47" s="33"/>
      <c r="F47" s="10"/>
      <c r="G47" s="87"/>
    </row>
    <row r="48" spans="1:7" ht="15.75">
      <c r="A48" s="124"/>
      <c r="B48" s="66"/>
      <c r="C48" s="66"/>
      <c r="D48" s="66"/>
      <c r="E48" s="66"/>
      <c r="F48" s="10"/>
      <c r="G48" s="87"/>
    </row>
    <row r="49" spans="1:7" ht="15.75">
      <c r="A49" s="124"/>
      <c r="B49" s="66"/>
      <c r="C49" s="66"/>
      <c r="D49" s="66"/>
      <c r="E49" s="66"/>
      <c r="F49" s="10"/>
      <c r="G49" s="87"/>
    </row>
    <row r="50" spans="1:7" ht="15.75">
      <c r="A50" s="124"/>
      <c r="B50" s="66"/>
      <c r="C50" s="66"/>
      <c r="D50" s="66"/>
      <c r="E50" s="66"/>
      <c r="F50" s="10"/>
      <c r="G50" s="87"/>
    </row>
    <row r="51" spans="1:7" ht="15.75">
      <c r="A51" s="124"/>
      <c r="B51" s="66"/>
      <c r="C51" s="66"/>
      <c r="D51" s="66"/>
      <c r="E51" s="66"/>
      <c r="F51" s="10"/>
      <c r="G51" s="87"/>
    </row>
    <row r="52" spans="1:7" ht="15.75">
      <c r="A52" s="124"/>
      <c r="B52" s="66"/>
      <c r="C52" s="66"/>
      <c r="D52" s="66"/>
      <c r="E52" s="66"/>
      <c r="F52" s="10"/>
      <c r="G52" s="87"/>
    </row>
    <row r="53" spans="1:7" ht="15.75">
      <c r="A53" s="124"/>
      <c r="B53" s="66"/>
      <c r="C53" s="66"/>
      <c r="D53" s="66"/>
      <c r="E53" s="66"/>
      <c r="F53" s="10"/>
      <c r="G53" s="87"/>
    </row>
    <row r="54" spans="1:7" ht="15.75">
      <c r="A54" s="124"/>
      <c r="B54" s="66"/>
      <c r="C54" s="66"/>
      <c r="D54" s="66"/>
      <c r="E54" s="66"/>
      <c r="F54" s="10"/>
      <c r="G54" s="87"/>
    </row>
    <row r="55" spans="1:7" ht="15.75">
      <c r="A55" s="124"/>
      <c r="B55" s="66"/>
      <c r="C55" s="66"/>
      <c r="D55" s="66"/>
      <c r="E55" s="66"/>
      <c r="F55" s="10"/>
      <c r="G55" s="87"/>
    </row>
    <row r="56" spans="1:7" ht="15.75">
      <c r="A56" s="124"/>
      <c r="B56" s="66"/>
      <c r="C56" s="66"/>
      <c r="D56" s="66"/>
      <c r="E56" s="66"/>
      <c r="F56" s="10"/>
      <c r="G56" s="87"/>
    </row>
    <row r="57" spans="1:7" ht="15">
      <c r="A57" s="124"/>
      <c r="B57" s="33"/>
      <c r="C57" s="34"/>
      <c r="D57" s="33"/>
      <c r="E57" s="33"/>
      <c r="F57" s="10"/>
      <c r="G57" s="87"/>
    </row>
    <row r="58" spans="1:7" ht="15">
      <c r="A58" s="124"/>
      <c r="B58" s="33"/>
      <c r="C58" s="34"/>
      <c r="D58" s="33"/>
      <c r="E58" s="33"/>
      <c r="F58" s="10"/>
      <c r="G58" s="87"/>
    </row>
    <row r="59" spans="1:7" ht="15">
      <c r="A59" s="124"/>
      <c r="B59" s="33"/>
      <c r="C59" s="34"/>
      <c r="D59" s="33"/>
      <c r="E59" s="33"/>
      <c r="F59" s="10"/>
      <c r="G59" s="87"/>
    </row>
    <row r="60" spans="1:7" ht="15">
      <c r="A60" s="124"/>
      <c r="B60" s="33"/>
      <c r="C60" s="34"/>
      <c r="D60" s="33"/>
      <c r="E60" s="33"/>
      <c r="F60" s="10"/>
      <c r="G60" s="87"/>
    </row>
    <row r="61" spans="1:7" ht="16.5" thickBot="1">
      <c r="A61" s="9" t="s">
        <v>25</v>
      </c>
      <c r="B61" s="23">
        <f>SUM(B28:B60)</f>
        <v>271</v>
      </c>
      <c r="C61" s="23">
        <f>SUM(C28:C58)</f>
        <v>158</v>
      </c>
      <c r="D61" s="23">
        <f>SUM(D28:D58)</f>
        <v>93</v>
      </c>
      <c r="E61" s="23">
        <f>SUM(E28:E58)</f>
        <v>20</v>
      </c>
      <c r="F61" s="10"/>
      <c r="G61" s="87"/>
    </row>
  </sheetData>
  <sheetProtection/>
  <mergeCells count="20">
    <mergeCell ref="B15:B16"/>
    <mergeCell ref="C15:D15"/>
    <mergeCell ref="E15:F15"/>
    <mergeCell ref="G15:G16"/>
    <mergeCell ref="A3:G3"/>
    <mergeCell ref="A4:G4"/>
    <mergeCell ref="D6:G6"/>
    <mergeCell ref="D11:E11"/>
    <mergeCell ref="B14:G14"/>
    <mergeCell ref="G26:G27"/>
    <mergeCell ref="B20:G20"/>
    <mergeCell ref="C21:D21"/>
    <mergeCell ref="C22:D22"/>
    <mergeCell ref="C23:D23"/>
    <mergeCell ref="A25:E25"/>
    <mergeCell ref="A26:A27"/>
    <mergeCell ref="B26:B27"/>
    <mergeCell ref="C26:C27"/>
    <mergeCell ref="D26:D27"/>
    <mergeCell ref="E26:E27"/>
  </mergeCells>
  <printOptions/>
  <pageMargins left="0.511811024" right="0.511811024" top="0.787401575" bottom="0.787401575" header="0.31496062" footer="0.31496062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54"/>
  <sheetViews>
    <sheetView tabSelected="1" zoomScalePageLayoutView="0" workbookViewId="0" topLeftCell="A1">
      <selection activeCell="P8" sqref="P8"/>
    </sheetView>
  </sheetViews>
  <sheetFormatPr defaultColWidth="9.140625" defaultRowHeight="15"/>
  <cols>
    <col min="1" max="1" width="12.140625" style="0" customWidth="1"/>
    <col min="2" max="2" width="14.57421875" style="0" customWidth="1"/>
    <col min="3" max="3" width="11.8515625" style="0" customWidth="1"/>
    <col min="4" max="4" width="12.00390625" style="0" customWidth="1"/>
    <col min="5" max="5" width="19.140625" style="0" customWidth="1"/>
    <col min="6" max="6" width="13.00390625" style="0" customWidth="1"/>
    <col min="7" max="7" width="15.8515625" style="0" customWidth="1"/>
  </cols>
  <sheetData>
    <row r="1" spans="1:8" ht="27" thickBot="1">
      <c r="A1" s="159" t="s">
        <v>0</v>
      </c>
      <c r="B1" s="160"/>
      <c r="C1" s="160"/>
      <c r="D1" s="160"/>
      <c r="E1" s="160"/>
      <c r="F1" s="160"/>
      <c r="G1" s="161"/>
      <c r="H1" s="1"/>
    </row>
    <row r="2" spans="1:8" ht="24" thickBot="1">
      <c r="A2" s="162" t="s">
        <v>44</v>
      </c>
      <c r="B2" s="163"/>
      <c r="C2" s="163"/>
      <c r="D2" s="163"/>
      <c r="E2" s="163"/>
      <c r="F2" s="163"/>
      <c r="G2" s="164"/>
      <c r="H2" s="2"/>
    </row>
    <row r="3" spans="2:8" ht="24" thickBot="1">
      <c r="B3" s="3"/>
      <c r="C3" s="3"/>
      <c r="D3" s="3"/>
      <c r="E3" s="3"/>
      <c r="F3" s="3"/>
      <c r="G3" s="3"/>
      <c r="H3" s="2"/>
    </row>
    <row r="4" spans="4:7" ht="24" customHeight="1" thickBot="1">
      <c r="D4" s="177" t="s">
        <v>1</v>
      </c>
      <c r="E4" s="178"/>
      <c r="F4" s="178"/>
      <c r="G4" s="179"/>
    </row>
    <row r="5" spans="3:7" ht="15.75">
      <c r="C5" s="18">
        <v>1</v>
      </c>
      <c r="D5" s="47" t="s">
        <v>2</v>
      </c>
      <c r="E5" s="48"/>
      <c r="F5" s="49">
        <v>1</v>
      </c>
      <c r="G5" s="50">
        <f>F5/F9</f>
        <v>0.022727272727272728</v>
      </c>
    </row>
    <row r="6" spans="3:7" ht="15.75">
      <c r="C6" s="18">
        <v>2</v>
      </c>
      <c r="D6" s="15" t="s">
        <v>3</v>
      </c>
      <c r="E6" s="4"/>
      <c r="F6" s="44">
        <v>43</v>
      </c>
      <c r="G6" s="46">
        <f>F6/F9</f>
        <v>0.9772727272727273</v>
      </c>
    </row>
    <row r="7" spans="3:7" ht="15.75">
      <c r="C7" s="18">
        <v>3</v>
      </c>
      <c r="D7" s="16" t="s">
        <v>4</v>
      </c>
      <c r="E7" s="5"/>
      <c r="F7" s="44">
        <v>4</v>
      </c>
      <c r="G7" s="46"/>
    </row>
    <row r="8" spans="3:7" ht="15.75">
      <c r="C8" s="18">
        <v>4</v>
      </c>
      <c r="D8" s="17" t="s">
        <v>5</v>
      </c>
      <c r="E8" s="6"/>
      <c r="F8" s="44">
        <f>SUM(F5:F7)</f>
        <v>48</v>
      </c>
      <c r="G8" s="46"/>
    </row>
    <row r="9" spans="3:7" ht="16.5" thickBot="1">
      <c r="C9" s="18">
        <v>5</v>
      </c>
      <c r="D9" s="165" t="s">
        <v>6</v>
      </c>
      <c r="E9" s="166"/>
      <c r="F9" s="45">
        <f>F5+F6</f>
        <v>44</v>
      </c>
      <c r="G9" s="65">
        <v>1</v>
      </c>
    </row>
    <row r="10" ht="15">
      <c r="J10" s="36"/>
    </row>
    <row r="11" ht="16.5" customHeight="1" thickBot="1">
      <c r="J11" s="36"/>
    </row>
    <row r="12" spans="2:10" ht="19.5" thickBot="1">
      <c r="B12" s="167" t="s">
        <v>7</v>
      </c>
      <c r="C12" s="168"/>
      <c r="D12" s="168"/>
      <c r="E12" s="168"/>
      <c r="F12" s="168"/>
      <c r="G12" s="169"/>
      <c r="H12" s="7"/>
      <c r="J12" s="36"/>
    </row>
    <row r="13" spans="1:10" ht="15.75">
      <c r="A13" s="58"/>
      <c r="B13" s="175" t="s">
        <v>8</v>
      </c>
      <c r="C13" s="172" t="s">
        <v>9</v>
      </c>
      <c r="D13" s="172"/>
      <c r="E13" s="172" t="s">
        <v>10</v>
      </c>
      <c r="F13" s="172"/>
      <c r="G13" s="173" t="s">
        <v>11</v>
      </c>
      <c r="J13" s="36"/>
    </row>
    <row r="14" spans="1:10" ht="19.5" customHeight="1">
      <c r="A14" s="58"/>
      <c r="B14" s="176"/>
      <c r="C14" s="40" t="s">
        <v>12</v>
      </c>
      <c r="D14" s="40" t="s">
        <v>13</v>
      </c>
      <c r="E14" s="40" t="s">
        <v>12</v>
      </c>
      <c r="F14" s="40" t="s">
        <v>13</v>
      </c>
      <c r="G14" s="174"/>
      <c r="J14" s="36"/>
    </row>
    <row r="15" spans="1:10" ht="15.75" customHeight="1" thickBot="1">
      <c r="A15" s="59"/>
      <c r="B15" s="133">
        <f>C34</f>
        <v>31</v>
      </c>
      <c r="C15" s="29">
        <v>21</v>
      </c>
      <c r="D15" s="21">
        <v>4</v>
      </c>
      <c r="E15" s="21">
        <v>2</v>
      </c>
      <c r="F15" s="22">
        <v>4</v>
      </c>
      <c r="G15" s="42">
        <v>2</v>
      </c>
      <c r="I15" s="8"/>
      <c r="J15" s="37"/>
    </row>
    <row r="16" spans="1:10" ht="15.75" thickBot="1">
      <c r="A16" s="8"/>
      <c r="B16" s="69">
        <v>1</v>
      </c>
      <c r="C16" s="134">
        <f>C15/B15</f>
        <v>0.6774193548387096</v>
      </c>
      <c r="D16" s="68">
        <f>D15/B15</f>
        <v>0.12903225806451613</v>
      </c>
      <c r="E16" s="68">
        <f>E15/B15</f>
        <v>0.06451612903225806</v>
      </c>
      <c r="F16" s="68">
        <f>F15/B15</f>
        <v>0.12903225806451613</v>
      </c>
      <c r="G16" s="68">
        <f>G15/B15</f>
        <v>0.06451612903225806</v>
      </c>
      <c r="I16" s="8"/>
      <c r="J16" s="36"/>
    </row>
    <row r="17" spans="1:10" s="19" customFormat="1" ht="27" customHeight="1" thickBot="1">
      <c r="A17" s="10"/>
      <c r="B17" s="10"/>
      <c r="C17" s="20"/>
      <c r="D17" s="20"/>
      <c r="E17" s="10"/>
      <c r="F17" s="10"/>
      <c r="G17" s="10"/>
      <c r="I17" s="10"/>
      <c r="J17" s="38"/>
    </row>
    <row r="18" spans="2:14" ht="19.5" customHeight="1" thickBot="1">
      <c r="B18" s="136" t="s">
        <v>14</v>
      </c>
      <c r="C18" s="137"/>
      <c r="D18" s="137"/>
      <c r="E18" s="137"/>
      <c r="F18" s="137"/>
      <c r="G18" s="138"/>
      <c r="I18" s="8"/>
      <c r="J18" s="38"/>
      <c r="K18" s="19"/>
      <c r="L18" s="19"/>
      <c r="M18" s="10"/>
      <c r="N18" s="10"/>
    </row>
    <row r="19" spans="2:14" ht="50.25" customHeight="1">
      <c r="B19" s="14" t="s">
        <v>15</v>
      </c>
      <c r="C19" s="139" t="s">
        <v>16</v>
      </c>
      <c r="D19" s="140"/>
      <c r="E19" s="25" t="s">
        <v>17</v>
      </c>
      <c r="F19" s="26" t="s">
        <v>18</v>
      </c>
      <c r="G19" s="27" t="s">
        <v>26</v>
      </c>
      <c r="I19" s="8"/>
      <c r="J19" s="38"/>
      <c r="K19" s="19"/>
      <c r="L19" s="19"/>
      <c r="M19" s="10"/>
      <c r="N19" s="10"/>
    </row>
    <row r="20" spans="2:14" ht="14.25" customHeight="1">
      <c r="B20" s="70">
        <f>D34</f>
        <v>45</v>
      </c>
      <c r="C20" s="141">
        <v>1</v>
      </c>
      <c r="D20" s="180"/>
      <c r="E20" s="29">
        <v>33</v>
      </c>
      <c r="F20" s="29">
        <v>10</v>
      </c>
      <c r="G20" s="71">
        <v>1</v>
      </c>
      <c r="I20" s="8"/>
      <c r="J20" s="38"/>
      <c r="K20" s="19"/>
      <c r="L20" s="19"/>
      <c r="M20" s="10"/>
      <c r="N20" s="10"/>
    </row>
    <row r="21" spans="2:14" ht="15">
      <c r="B21" s="68">
        <v>1</v>
      </c>
      <c r="C21" s="184">
        <f>C20/B20</f>
        <v>0.022222222222222223</v>
      </c>
      <c r="D21" s="185"/>
      <c r="E21" s="68">
        <f>E20/B20</f>
        <v>0.7333333333333333</v>
      </c>
      <c r="F21" s="68">
        <f>F20/B20</f>
        <v>0.2222222222222222</v>
      </c>
      <c r="G21" s="68">
        <f>G20/B20</f>
        <v>0.022222222222222223</v>
      </c>
      <c r="I21" s="8"/>
      <c r="J21" s="38"/>
      <c r="K21" s="19"/>
      <c r="L21" s="19"/>
      <c r="M21" s="10"/>
      <c r="N21" s="10"/>
    </row>
    <row r="22" spans="6:14" ht="15.75" thickBot="1">
      <c r="F22" s="10"/>
      <c r="G22" s="10"/>
      <c r="I22" s="8"/>
      <c r="J22" s="38"/>
      <c r="K22" s="19"/>
      <c r="L22" s="19"/>
      <c r="M22" s="10"/>
      <c r="N22" s="10"/>
    </row>
    <row r="23" spans="1:14" ht="19.5" customHeight="1" thickBot="1">
      <c r="A23" s="143" t="s">
        <v>19</v>
      </c>
      <c r="B23" s="144"/>
      <c r="C23" s="144"/>
      <c r="D23" s="144"/>
      <c r="E23" s="145"/>
      <c r="F23" s="11"/>
      <c r="G23" s="11"/>
      <c r="H23" s="1"/>
      <c r="J23" s="38"/>
      <c r="K23" s="19"/>
      <c r="L23" s="19"/>
      <c r="M23" s="10"/>
      <c r="N23" s="10"/>
    </row>
    <row r="24" spans="1:14" ht="23.25" customHeight="1">
      <c r="A24" s="146" t="s">
        <v>20</v>
      </c>
      <c r="B24" s="148" t="s">
        <v>21</v>
      </c>
      <c r="C24" s="150" t="s">
        <v>22</v>
      </c>
      <c r="D24" s="152" t="s">
        <v>23</v>
      </c>
      <c r="E24" s="181" t="s">
        <v>24</v>
      </c>
      <c r="F24" s="12"/>
      <c r="G24" s="156" t="s">
        <v>11</v>
      </c>
      <c r="J24" s="38"/>
      <c r="K24" s="19"/>
      <c r="L24" s="19"/>
      <c r="M24" s="10"/>
      <c r="N24" s="10"/>
    </row>
    <row r="25" spans="1:14" ht="16.5" thickBot="1">
      <c r="A25" s="147"/>
      <c r="B25" s="189"/>
      <c r="C25" s="190"/>
      <c r="D25" s="191"/>
      <c r="E25" s="192"/>
      <c r="F25" s="13"/>
      <c r="G25" s="183"/>
      <c r="J25" s="38"/>
      <c r="K25" s="19"/>
      <c r="L25" s="19"/>
      <c r="M25" s="10"/>
      <c r="N25" s="10"/>
    </row>
    <row r="26" spans="1:14" ht="15.75">
      <c r="A26" s="63">
        <v>43070</v>
      </c>
      <c r="B26" s="66">
        <v>19</v>
      </c>
      <c r="C26" s="66">
        <v>9</v>
      </c>
      <c r="D26" s="66">
        <v>9</v>
      </c>
      <c r="E26" s="66">
        <v>1</v>
      </c>
      <c r="F26" s="30"/>
      <c r="G26" s="31"/>
      <c r="H26" s="43"/>
      <c r="J26" s="38"/>
      <c r="K26" s="19"/>
      <c r="L26" s="19"/>
      <c r="M26" s="10"/>
      <c r="N26" s="10"/>
    </row>
    <row r="27" spans="1:14" ht="15.75">
      <c r="A27" s="64">
        <v>43071</v>
      </c>
      <c r="B27" s="67"/>
      <c r="C27" s="67"/>
      <c r="D27" s="67"/>
      <c r="E27" s="67"/>
      <c r="F27" s="30"/>
      <c r="G27" s="32"/>
      <c r="H27" s="43"/>
      <c r="J27" s="38"/>
      <c r="K27" s="19"/>
      <c r="L27" s="19"/>
      <c r="M27" s="10"/>
      <c r="N27" s="10"/>
    </row>
    <row r="28" spans="1:14" ht="15.75">
      <c r="A28" s="64">
        <v>43072</v>
      </c>
      <c r="B28" s="67"/>
      <c r="C28" s="67"/>
      <c r="D28" s="67"/>
      <c r="E28" s="67"/>
      <c r="F28" s="28"/>
      <c r="G28" s="32"/>
      <c r="H28" s="43"/>
      <c r="J28" s="38"/>
      <c r="K28" s="19"/>
      <c r="L28" s="10"/>
      <c r="M28" s="10"/>
      <c r="N28" s="10"/>
    </row>
    <row r="29" spans="1:10" ht="15.75">
      <c r="A29" s="63">
        <v>43073</v>
      </c>
      <c r="B29" s="66">
        <v>25</v>
      </c>
      <c r="C29" s="66">
        <v>6</v>
      </c>
      <c r="D29" s="66">
        <v>19</v>
      </c>
      <c r="E29" s="66">
        <v>0</v>
      </c>
      <c r="F29" s="28"/>
      <c r="G29" s="32"/>
      <c r="H29" s="43"/>
      <c r="J29" s="39"/>
    </row>
    <row r="30" spans="1:8" ht="15.75">
      <c r="A30" s="63">
        <v>43074</v>
      </c>
      <c r="B30" s="66">
        <v>17</v>
      </c>
      <c r="C30" s="66">
        <v>6</v>
      </c>
      <c r="D30" s="66">
        <v>9</v>
      </c>
      <c r="E30" s="66">
        <v>2</v>
      </c>
      <c r="F30" s="28"/>
      <c r="G30" s="32"/>
      <c r="H30" s="43"/>
    </row>
    <row r="31" spans="1:8" ht="15.75">
      <c r="A31" s="63">
        <v>43075</v>
      </c>
      <c r="B31" s="66">
        <v>11</v>
      </c>
      <c r="C31" s="66">
        <v>4</v>
      </c>
      <c r="D31" s="66">
        <v>5</v>
      </c>
      <c r="E31" s="66">
        <v>2</v>
      </c>
      <c r="F31" s="28"/>
      <c r="G31" s="32"/>
      <c r="H31" s="43"/>
    </row>
    <row r="32" spans="1:8" ht="15.75">
      <c r="A32" s="63">
        <v>43076</v>
      </c>
      <c r="B32" s="66">
        <v>14</v>
      </c>
      <c r="C32" s="66">
        <v>6</v>
      </c>
      <c r="D32" s="66">
        <v>3</v>
      </c>
      <c r="E32" s="66">
        <v>5</v>
      </c>
      <c r="F32" s="28"/>
      <c r="G32" s="32"/>
      <c r="H32" s="43"/>
    </row>
    <row r="33" spans="1:8" ht="15">
      <c r="A33" s="63"/>
      <c r="B33" s="33"/>
      <c r="C33" s="33"/>
      <c r="D33" s="33"/>
      <c r="E33" s="33"/>
      <c r="F33" s="28"/>
      <c r="G33" s="32"/>
      <c r="H33" s="43"/>
    </row>
    <row r="34" spans="1:7" ht="16.5" thickBot="1">
      <c r="A34" s="9" t="s">
        <v>25</v>
      </c>
      <c r="B34" s="23">
        <f>SUM(B26:B33)</f>
        <v>86</v>
      </c>
      <c r="C34" s="23">
        <f>SUM(C26:C33)</f>
        <v>31</v>
      </c>
      <c r="D34" s="23">
        <f>SUM(D26:D33)</f>
        <v>45</v>
      </c>
      <c r="E34" s="23">
        <f>SUM(E26:E33)</f>
        <v>10</v>
      </c>
      <c r="F34" s="10"/>
      <c r="G34" s="41"/>
    </row>
    <row r="35" spans="6:7" ht="15">
      <c r="F35" s="10"/>
      <c r="G35" s="10"/>
    </row>
    <row r="36" spans="6:7" ht="15">
      <c r="F36" s="10"/>
      <c r="G36" s="10"/>
    </row>
    <row r="37" spans="6:7" ht="15">
      <c r="F37" s="10"/>
      <c r="G37" s="10"/>
    </row>
    <row r="38" spans="6:7" ht="15">
      <c r="F38" s="10"/>
      <c r="G38" s="10"/>
    </row>
    <row r="39" spans="6:7" ht="15">
      <c r="F39" s="10"/>
      <c r="G39" s="10"/>
    </row>
    <row r="40" spans="6:7" ht="15">
      <c r="F40" s="10"/>
      <c r="G40" s="10"/>
    </row>
    <row r="41" spans="6:7" ht="15">
      <c r="F41" s="10"/>
      <c r="G41" s="10"/>
    </row>
    <row r="42" spans="6:7" ht="15">
      <c r="F42" s="10"/>
      <c r="G42" s="10"/>
    </row>
    <row r="43" spans="6:7" ht="15">
      <c r="F43" s="10"/>
      <c r="G43" s="10"/>
    </row>
    <row r="44" spans="6:7" ht="15">
      <c r="F44" s="10"/>
      <c r="G44" s="10"/>
    </row>
    <row r="45" spans="6:7" ht="15">
      <c r="F45" s="10"/>
      <c r="G45" s="10"/>
    </row>
    <row r="46" spans="6:7" ht="15">
      <c r="F46" s="10"/>
      <c r="G46" s="10"/>
    </row>
    <row r="47" spans="6:7" ht="15">
      <c r="F47" s="10"/>
      <c r="G47" s="10"/>
    </row>
    <row r="48" spans="6:7" ht="15">
      <c r="F48" s="10"/>
      <c r="G48" s="10"/>
    </row>
    <row r="49" spans="6:7" ht="15">
      <c r="F49" s="10"/>
      <c r="G49" s="10"/>
    </row>
    <row r="50" spans="6:7" ht="15">
      <c r="F50" s="10"/>
      <c r="G50" s="10"/>
    </row>
    <row r="51" spans="6:7" ht="15">
      <c r="F51" s="10"/>
      <c r="G51" s="10"/>
    </row>
    <row r="52" spans="6:7" ht="15">
      <c r="F52" s="10"/>
      <c r="G52" s="10"/>
    </row>
    <row r="53" spans="6:7" ht="15">
      <c r="F53" s="10"/>
      <c r="G53" s="10"/>
    </row>
    <row r="54" spans="6:7" ht="15">
      <c r="F54" s="10"/>
      <c r="G54" s="10"/>
    </row>
  </sheetData>
  <sheetProtection/>
  <mergeCells count="20">
    <mergeCell ref="A1:G1"/>
    <mergeCell ref="A2:G2"/>
    <mergeCell ref="D4:G4"/>
    <mergeCell ref="D9:E9"/>
    <mergeCell ref="B12:G12"/>
    <mergeCell ref="B13:B14"/>
    <mergeCell ref="C13:D13"/>
    <mergeCell ref="E13:F13"/>
    <mergeCell ref="G13:G14"/>
    <mergeCell ref="G24:G25"/>
    <mergeCell ref="B18:G18"/>
    <mergeCell ref="C19:D19"/>
    <mergeCell ref="C20:D20"/>
    <mergeCell ref="C21:D21"/>
    <mergeCell ref="A23:E23"/>
    <mergeCell ref="A24:A25"/>
    <mergeCell ref="B24:B25"/>
    <mergeCell ref="C24:C25"/>
    <mergeCell ref="D24:D25"/>
    <mergeCell ref="E24:E25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7"/>
  <sheetViews>
    <sheetView showGridLines="0" zoomScalePageLayoutView="0" workbookViewId="0" topLeftCell="A4">
      <selection activeCell="E20" sqref="E20"/>
    </sheetView>
  </sheetViews>
  <sheetFormatPr defaultColWidth="9.140625" defaultRowHeight="15"/>
  <cols>
    <col min="1" max="1" width="12.140625" style="0" customWidth="1"/>
    <col min="2" max="2" width="14.57421875" style="0" customWidth="1"/>
    <col min="3" max="3" width="11.8515625" style="0" customWidth="1"/>
    <col min="4" max="4" width="12.00390625" style="0" customWidth="1"/>
    <col min="5" max="5" width="19.140625" style="0" customWidth="1"/>
    <col min="6" max="6" width="13.00390625" style="0" customWidth="1"/>
    <col min="7" max="7" width="15.8515625" style="0" customWidth="1"/>
  </cols>
  <sheetData>
    <row r="1" spans="1:8" ht="27" thickBot="1">
      <c r="A1" s="159" t="s">
        <v>0</v>
      </c>
      <c r="B1" s="160"/>
      <c r="C1" s="160"/>
      <c r="D1" s="160"/>
      <c r="E1" s="160"/>
      <c r="F1" s="160"/>
      <c r="G1" s="161"/>
      <c r="H1" s="1"/>
    </row>
    <row r="2" spans="1:8" ht="24" thickBot="1">
      <c r="A2" s="162" t="s">
        <v>27</v>
      </c>
      <c r="B2" s="163"/>
      <c r="C2" s="163"/>
      <c r="D2" s="163"/>
      <c r="E2" s="163"/>
      <c r="F2" s="163"/>
      <c r="G2" s="164"/>
      <c r="H2" s="2"/>
    </row>
    <row r="3" spans="2:8" ht="24" thickBot="1">
      <c r="B3" s="3"/>
      <c r="C3" s="3"/>
      <c r="D3" s="3"/>
      <c r="E3" s="3"/>
      <c r="F3" s="3"/>
      <c r="G3" s="3"/>
      <c r="H3" s="2"/>
    </row>
    <row r="4" spans="4:7" ht="19.5" thickBot="1">
      <c r="D4" s="177" t="s">
        <v>1</v>
      </c>
      <c r="E4" s="178"/>
      <c r="F4" s="178"/>
      <c r="G4" s="179"/>
    </row>
    <row r="5" spans="3:7" ht="15.75">
      <c r="C5" s="18">
        <v>1</v>
      </c>
      <c r="D5" s="47" t="s">
        <v>2</v>
      </c>
      <c r="E5" s="48"/>
      <c r="F5" s="49">
        <f>'[1]Janeiro'!$H$8</f>
        <v>37</v>
      </c>
      <c r="G5" s="50">
        <f>F5/F9</f>
        <v>0.1510204081632653</v>
      </c>
    </row>
    <row r="6" spans="3:7" ht="15.75">
      <c r="C6" s="18">
        <v>2</v>
      </c>
      <c r="D6" s="15" t="s">
        <v>3</v>
      </c>
      <c r="E6" s="4"/>
      <c r="F6" s="44">
        <f>'[1]Janeiro'!$H$10</f>
        <v>208</v>
      </c>
      <c r="G6" s="46">
        <f>F6/F9</f>
        <v>0.8489795918367347</v>
      </c>
    </row>
    <row r="7" spans="3:7" ht="15.75">
      <c r="C7" s="18">
        <v>3</v>
      </c>
      <c r="D7" s="16" t="s">
        <v>4</v>
      </c>
      <c r="E7" s="5"/>
      <c r="F7" s="44">
        <v>3</v>
      </c>
      <c r="G7" s="46"/>
    </row>
    <row r="8" spans="3:7" ht="15.75">
      <c r="C8" s="18">
        <v>4</v>
      </c>
      <c r="D8" s="17" t="s">
        <v>5</v>
      </c>
      <c r="E8" s="6"/>
      <c r="F8" s="44">
        <f>SUM(F5:F7)</f>
        <v>248</v>
      </c>
      <c r="G8" s="46"/>
    </row>
    <row r="9" spans="3:7" ht="16.5" thickBot="1">
      <c r="C9" s="18">
        <v>5</v>
      </c>
      <c r="D9" s="165" t="s">
        <v>6</v>
      </c>
      <c r="E9" s="166"/>
      <c r="F9" s="45">
        <f>'[1]Janeiro'!$H$13</f>
        <v>245</v>
      </c>
      <c r="G9" s="46">
        <v>1</v>
      </c>
    </row>
    <row r="10" ht="15">
      <c r="J10" s="36"/>
    </row>
    <row r="11" ht="15.75" thickBot="1">
      <c r="J11" s="36"/>
    </row>
    <row r="12" spans="2:10" ht="19.5" thickBot="1">
      <c r="B12" s="167" t="s">
        <v>7</v>
      </c>
      <c r="C12" s="168"/>
      <c r="D12" s="168"/>
      <c r="E12" s="168"/>
      <c r="F12" s="168"/>
      <c r="G12" s="169"/>
      <c r="H12" s="7"/>
      <c r="J12" s="36"/>
    </row>
    <row r="13" spans="1:10" ht="15.75">
      <c r="A13" s="58"/>
      <c r="B13" s="175" t="s">
        <v>8</v>
      </c>
      <c r="C13" s="172" t="s">
        <v>9</v>
      </c>
      <c r="D13" s="172"/>
      <c r="E13" s="172" t="s">
        <v>10</v>
      </c>
      <c r="F13" s="172"/>
      <c r="G13" s="173" t="s">
        <v>11</v>
      </c>
      <c r="J13" s="36"/>
    </row>
    <row r="14" spans="1:10" ht="15.75">
      <c r="A14" s="58"/>
      <c r="B14" s="176"/>
      <c r="C14" s="40" t="s">
        <v>12</v>
      </c>
      <c r="D14" s="40" t="s">
        <v>13</v>
      </c>
      <c r="E14" s="40" t="s">
        <v>12</v>
      </c>
      <c r="F14" s="40" t="s">
        <v>13</v>
      </c>
      <c r="G14" s="174"/>
      <c r="J14" s="36"/>
    </row>
    <row r="15" spans="1:10" ht="15.75" thickBot="1">
      <c r="A15" s="59"/>
      <c r="B15" s="56">
        <f>C57</f>
        <v>34</v>
      </c>
      <c r="C15" s="29">
        <v>19</v>
      </c>
      <c r="D15" s="21">
        <v>8</v>
      </c>
      <c r="E15" s="21">
        <v>3</v>
      </c>
      <c r="F15" s="22">
        <v>4</v>
      </c>
      <c r="G15" s="42">
        <v>2</v>
      </c>
      <c r="I15" s="8"/>
      <c r="J15" s="37"/>
    </row>
    <row r="16" spans="1:10" ht="15.75" thickBot="1">
      <c r="A16" s="8"/>
      <c r="B16" s="60">
        <v>1</v>
      </c>
      <c r="C16" s="57">
        <f>C15/B15</f>
        <v>0.5588235294117647</v>
      </c>
      <c r="D16" s="51">
        <f>D15/B15</f>
        <v>0.23529411764705882</v>
      </c>
      <c r="E16" s="52">
        <f>E15/B15</f>
        <v>0.08823529411764706</v>
      </c>
      <c r="F16" s="52">
        <f>F15/B15</f>
        <v>0.11764705882352941</v>
      </c>
      <c r="G16" s="52">
        <f>G15/B15</f>
        <v>0.058823529411764705</v>
      </c>
      <c r="I16" s="8"/>
      <c r="J16" s="36"/>
    </row>
    <row r="17" spans="1:10" s="19" customFormat="1" ht="27" customHeight="1" thickBot="1">
      <c r="A17" s="10"/>
      <c r="B17" s="10"/>
      <c r="C17" s="20"/>
      <c r="D17" s="20"/>
      <c r="E17" s="10"/>
      <c r="F17" s="10"/>
      <c r="G17" s="10"/>
      <c r="I17" s="10"/>
      <c r="J17" s="38"/>
    </row>
    <row r="18" spans="2:14" ht="19.5" customHeight="1" thickBot="1">
      <c r="B18" s="136" t="s">
        <v>14</v>
      </c>
      <c r="C18" s="137"/>
      <c r="D18" s="137"/>
      <c r="E18" s="137"/>
      <c r="F18" s="137"/>
      <c r="G18" s="138"/>
      <c r="I18" s="8"/>
      <c r="J18" s="38"/>
      <c r="K18" s="19"/>
      <c r="L18" s="19"/>
      <c r="M18" s="10"/>
      <c r="N18" s="10"/>
    </row>
    <row r="19" spans="2:14" ht="50.25" customHeight="1">
      <c r="B19" s="14" t="s">
        <v>15</v>
      </c>
      <c r="C19" s="139" t="s">
        <v>16</v>
      </c>
      <c r="D19" s="140"/>
      <c r="E19" s="25" t="s">
        <v>17</v>
      </c>
      <c r="F19" s="26" t="s">
        <v>18</v>
      </c>
      <c r="G19" s="27" t="s">
        <v>26</v>
      </c>
      <c r="I19" s="8"/>
      <c r="J19" s="38"/>
      <c r="K19" s="19"/>
      <c r="L19" s="19"/>
      <c r="M19" s="10"/>
      <c r="N19" s="10"/>
    </row>
    <row r="20" spans="2:14" ht="14.25" customHeight="1">
      <c r="B20" s="53">
        <f>D57</f>
        <v>18</v>
      </c>
      <c r="C20" s="141">
        <v>5</v>
      </c>
      <c r="D20" s="180"/>
      <c r="E20" s="54">
        <v>3</v>
      </c>
      <c r="F20" s="29">
        <v>9</v>
      </c>
      <c r="G20" s="55">
        <v>1</v>
      </c>
      <c r="I20" s="8"/>
      <c r="J20" s="38"/>
      <c r="K20" s="19"/>
      <c r="L20" s="19"/>
      <c r="M20" s="10"/>
      <c r="N20" s="10"/>
    </row>
    <row r="21" spans="2:14" ht="15">
      <c r="B21" s="51">
        <v>1</v>
      </c>
      <c r="C21" s="184">
        <f>C20/B20</f>
        <v>0.2777777777777778</v>
      </c>
      <c r="D21" s="185"/>
      <c r="E21" s="51">
        <f>E20/B20</f>
        <v>0.16666666666666666</v>
      </c>
      <c r="F21" s="51">
        <f>F20/B20</f>
        <v>0.5</v>
      </c>
      <c r="G21" s="51">
        <f>G20/B20</f>
        <v>0.05555555555555555</v>
      </c>
      <c r="I21" s="8"/>
      <c r="J21" s="38"/>
      <c r="K21" s="19"/>
      <c r="L21" s="19"/>
      <c r="M21" s="10"/>
      <c r="N21" s="10"/>
    </row>
    <row r="22" spans="6:14" ht="15.75" thickBot="1">
      <c r="F22" s="10"/>
      <c r="G22" s="10"/>
      <c r="I22" s="8"/>
      <c r="J22" s="38"/>
      <c r="K22" s="19"/>
      <c r="L22" s="19"/>
      <c r="M22" s="10"/>
      <c r="N22" s="10"/>
    </row>
    <row r="23" spans="1:14" ht="19.5" customHeight="1" thickBot="1">
      <c r="A23" s="143" t="s">
        <v>19</v>
      </c>
      <c r="B23" s="144"/>
      <c r="C23" s="144"/>
      <c r="D23" s="144"/>
      <c r="E23" s="145"/>
      <c r="F23" s="11"/>
      <c r="G23" s="11"/>
      <c r="H23" s="1"/>
      <c r="J23" s="38"/>
      <c r="K23" s="19"/>
      <c r="L23" s="19"/>
      <c r="M23" s="10"/>
      <c r="N23" s="10"/>
    </row>
    <row r="24" spans="1:14" ht="23.25" customHeight="1">
      <c r="A24" s="146" t="s">
        <v>20</v>
      </c>
      <c r="B24" s="148" t="s">
        <v>21</v>
      </c>
      <c r="C24" s="150" t="s">
        <v>22</v>
      </c>
      <c r="D24" s="152" t="s">
        <v>23</v>
      </c>
      <c r="E24" s="181" t="s">
        <v>24</v>
      </c>
      <c r="F24" s="12"/>
      <c r="G24" s="156" t="s">
        <v>11</v>
      </c>
      <c r="J24" s="38"/>
      <c r="K24" s="19"/>
      <c r="L24" s="19"/>
      <c r="M24" s="10"/>
      <c r="N24" s="10"/>
    </row>
    <row r="25" spans="1:14" ht="16.5" thickBot="1">
      <c r="A25" s="147"/>
      <c r="B25" s="149"/>
      <c r="C25" s="151"/>
      <c r="D25" s="153"/>
      <c r="E25" s="182"/>
      <c r="F25" s="13"/>
      <c r="G25" s="183"/>
      <c r="J25" s="38"/>
      <c r="K25" s="19"/>
      <c r="L25" s="19"/>
      <c r="M25" s="10"/>
      <c r="N25" s="10"/>
    </row>
    <row r="26" spans="1:14" ht="16.5" thickBot="1">
      <c r="A26" s="24">
        <v>42736</v>
      </c>
      <c r="B26" s="186" t="s">
        <v>28</v>
      </c>
      <c r="C26" s="187"/>
      <c r="D26" s="187"/>
      <c r="E26" s="188"/>
      <c r="F26" s="30"/>
      <c r="G26" s="31"/>
      <c r="H26" s="43"/>
      <c r="J26" s="38"/>
      <c r="K26" s="19"/>
      <c r="L26" s="19"/>
      <c r="M26" s="10"/>
      <c r="N26" s="10"/>
    </row>
    <row r="27" spans="1:14" ht="16.5" thickBot="1">
      <c r="A27" s="24">
        <v>42737</v>
      </c>
      <c r="B27" s="186" t="s">
        <v>28</v>
      </c>
      <c r="C27" s="187"/>
      <c r="D27" s="187"/>
      <c r="E27" s="188"/>
      <c r="F27" s="30"/>
      <c r="G27" s="32"/>
      <c r="H27" s="43"/>
      <c r="J27" s="38"/>
      <c r="K27" s="19"/>
      <c r="L27" s="19"/>
      <c r="M27" s="10"/>
      <c r="N27" s="10"/>
    </row>
    <row r="28" spans="1:14" ht="16.5" thickBot="1">
      <c r="A28" s="24">
        <v>42738</v>
      </c>
      <c r="B28" s="186" t="s">
        <v>28</v>
      </c>
      <c r="C28" s="187"/>
      <c r="D28" s="187"/>
      <c r="E28" s="188"/>
      <c r="F28" s="28"/>
      <c r="G28" s="32"/>
      <c r="H28" s="43"/>
      <c r="J28" s="38"/>
      <c r="K28" s="19"/>
      <c r="L28" s="10"/>
      <c r="M28" s="10"/>
      <c r="N28" s="10"/>
    </row>
    <row r="29" spans="1:10" ht="16.5" thickBot="1">
      <c r="A29" s="24">
        <v>42739</v>
      </c>
      <c r="B29" s="186" t="s">
        <v>28</v>
      </c>
      <c r="C29" s="187"/>
      <c r="D29" s="187"/>
      <c r="E29" s="188"/>
      <c r="F29" s="28"/>
      <c r="G29" s="32"/>
      <c r="H29" s="43"/>
      <c r="J29" s="39"/>
    </row>
    <row r="30" spans="1:8" ht="16.5" thickBot="1">
      <c r="A30" s="24">
        <v>42740</v>
      </c>
      <c r="B30" s="186" t="s">
        <v>28</v>
      </c>
      <c r="C30" s="187"/>
      <c r="D30" s="187"/>
      <c r="E30" s="188"/>
      <c r="F30" s="28"/>
      <c r="G30" s="32"/>
      <c r="H30" s="43"/>
    </row>
    <row r="31" spans="1:8" ht="16.5" thickBot="1">
      <c r="A31" s="24">
        <v>42741</v>
      </c>
      <c r="B31" s="186" t="s">
        <v>28</v>
      </c>
      <c r="C31" s="187"/>
      <c r="D31" s="187"/>
      <c r="E31" s="188"/>
      <c r="F31" s="28"/>
      <c r="G31" s="32"/>
      <c r="H31" s="43"/>
    </row>
    <row r="32" spans="1:8" ht="16.5" thickBot="1">
      <c r="A32" s="24">
        <v>42742</v>
      </c>
      <c r="B32" s="186" t="s">
        <v>28</v>
      </c>
      <c r="C32" s="187"/>
      <c r="D32" s="187"/>
      <c r="E32" s="188"/>
      <c r="F32" s="28"/>
      <c r="G32" s="32"/>
      <c r="H32" s="43"/>
    </row>
    <row r="33" spans="1:8" ht="16.5" thickBot="1">
      <c r="A33" s="24">
        <v>42743</v>
      </c>
      <c r="B33" s="186" t="s">
        <v>28</v>
      </c>
      <c r="C33" s="187"/>
      <c r="D33" s="187"/>
      <c r="E33" s="188"/>
      <c r="F33" s="28"/>
      <c r="G33" s="32"/>
      <c r="H33" s="43"/>
    </row>
    <row r="34" spans="1:8" ht="16.5" thickBot="1">
      <c r="A34" s="24">
        <v>42744</v>
      </c>
      <c r="B34" s="186" t="s">
        <v>28</v>
      </c>
      <c r="C34" s="187"/>
      <c r="D34" s="187"/>
      <c r="E34" s="188"/>
      <c r="F34" s="28"/>
      <c r="G34" s="32"/>
      <c r="H34" s="43"/>
    </row>
    <row r="35" spans="1:8" ht="16.5" thickBot="1">
      <c r="A35" s="24">
        <v>42745</v>
      </c>
      <c r="B35" s="186" t="s">
        <v>28</v>
      </c>
      <c r="C35" s="187"/>
      <c r="D35" s="187"/>
      <c r="E35" s="188"/>
      <c r="F35" s="28"/>
      <c r="G35" s="32"/>
      <c r="H35" s="43"/>
    </row>
    <row r="36" spans="1:8" ht="16.5" thickBot="1">
      <c r="A36" s="24">
        <v>42746</v>
      </c>
      <c r="B36" s="186" t="s">
        <v>28</v>
      </c>
      <c r="C36" s="187"/>
      <c r="D36" s="187"/>
      <c r="E36" s="188"/>
      <c r="F36" s="28"/>
      <c r="G36" s="32"/>
      <c r="H36" s="43"/>
    </row>
    <row r="37" spans="1:8" ht="15.75">
      <c r="A37" s="24">
        <v>42747</v>
      </c>
      <c r="B37" s="186" t="s">
        <v>28</v>
      </c>
      <c r="C37" s="187"/>
      <c r="D37" s="187"/>
      <c r="E37" s="188"/>
      <c r="F37" s="28"/>
      <c r="G37" s="32"/>
      <c r="H37" s="43"/>
    </row>
    <row r="38" spans="1:8" ht="15.75" thickBot="1">
      <c r="A38" s="35">
        <v>42748</v>
      </c>
      <c r="B38" s="33">
        <v>2</v>
      </c>
      <c r="C38" s="33">
        <v>2</v>
      </c>
      <c r="D38" s="33"/>
      <c r="E38" s="33"/>
      <c r="F38" s="28"/>
      <c r="G38" s="32">
        <v>2</v>
      </c>
      <c r="H38" s="43"/>
    </row>
    <row r="39" spans="1:8" ht="16.5" thickBot="1">
      <c r="A39" s="24">
        <v>42749</v>
      </c>
      <c r="B39" s="186" t="s">
        <v>28</v>
      </c>
      <c r="C39" s="187"/>
      <c r="D39" s="187"/>
      <c r="E39" s="188"/>
      <c r="F39" s="28"/>
      <c r="G39" s="32"/>
      <c r="H39" s="43"/>
    </row>
    <row r="40" spans="1:8" ht="16.5" thickBot="1">
      <c r="A40" s="24">
        <v>42750</v>
      </c>
      <c r="B40" s="186" t="s">
        <v>28</v>
      </c>
      <c r="C40" s="187"/>
      <c r="D40" s="187"/>
      <c r="E40" s="188"/>
      <c r="F40" s="28"/>
      <c r="G40" s="32"/>
      <c r="H40" s="43"/>
    </row>
    <row r="41" spans="1:8" ht="16.5" thickBot="1">
      <c r="A41" s="24">
        <v>42751</v>
      </c>
      <c r="B41" s="186" t="s">
        <v>28</v>
      </c>
      <c r="C41" s="187"/>
      <c r="D41" s="187"/>
      <c r="E41" s="188"/>
      <c r="F41" s="28"/>
      <c r="G41" s="32"/>
      <c r="H41" s="43"/>
    </row>
    <row r="42" spans="1:8" ht="16.5" thickBot="1">
      <c r="A42" s="24">
        <v>42752</v>
      </c>
      <c r="B42" s="186" t="s">
        <v>28</v>
      </c>
      <c r="C42" s="187"/>
      <c r="D42" s="187"/>
      <c r="E42" s="188"/>
      <c r="F42" s="28"/>
      <c r="G42" s="32"/>
      <c r="H42" s="43"/>
    </row>
    <row r="43" spans="1:8" ht="16.5" thickBot="1">
      <c r="A43" s="24">
        <v>42753</v>
      </c>
      <c r="B43" s="186" t="s">
        <v>28</v>
      </c>
      <c r="C43" s="187"/>
      <c r="D43" s="187"/>
      <c r="E43" s="188"/>
      <c r="F43" s="28"/>
      <c r="G43" s="32"/>
      <c r="H43" s="43"/>
    </row>
    <row r="44" spans="1:8" ht="15.75">
      <c r="A44" s="24">
        <v>42754</v>
      </c>
      <c r="B44" s="186" t="s">
        <v>28</v>
      </c>
      <c r="C44" s="187"/>
      <c r="D44" s="187"/>
      <c r="E44" s="188"/>
      <c r="F44" s="28"/>
      <c r="G44" s="32"/>
      <c r="H44" s="43"/>
    </row>
    <row r="45" spans="1:8" ht="15.75" thickBot="1">
      <c r="A45" s="24">
        <v>42755</v>
      </c>
      <c r="B45" s="33">
        <v>1</v>
      </c>
      <c r="C45" s="34">
        <v>1</v>
      </c>
      <c r="D45" s="33"/>
      <c r="E45" s="33"/>
      <c r="F45" s="28"/>
      <c r="G45" s="32"/>
      <c r="H45" s="43"/>
    </row>
    <row r="46" spans="1:8" ht="16.5" thickBot="1">
      <c r="A46" s="24">
        <v>42756</v>
      </c>
      <c r="B46" s="186" t="s">
        <v>28</v>
      </c>
      <c r="C46" s="187"/>
      <c r="D46" s="187"/>
      <c r="E46" s="188"/>
      <c r="F46" s="28"/>
      <c r="G46" s="32"/>
      <c r="H46" s="43"/>
    </row>
    <row r="47" spans="1:8" ht="16.5" thickBot="1">
      <c r="A47" s="24">
        <v>42757</v>
      </c>
      <c r="B47" s="186" t="s">
        <v>28</v>
      </c>
      <c r="C47" s="187"/>
      <c r="D47" s="187"/>
      <c r="E47" s="188"/>
      <c r="F47" s="28"/>
      <c r="G47" s="32"/>
      <c r="H47" s="43"/>
    </row>
    <row r="48" spans="1:8" ht="16.5" thickBot="1">
      <c r="A48" s="24">
        <v>42758</v>
      </c>
      <c r="B48" s="186" t="s">
        <v>28</v>
      </c>
      <c r="C48" s="187"/>
      <c r="D48" s="187"/>
      <c r="E48" s="188"/>
      <c r="F48" s="28"/>
      <c r="G48" s="32"/>
      <c r="H48" s="43"/>
    </row>
    <row r="49" spans="1:8" ht="16.5" thickBot="1">
      <c r="A49" s="24">
        <v>42759</v>
      </c>
      <c r="B49" s="186" t="s">
        <v>28</v>
      </c>
      <c r="C49" s="187"/>
      <c r="D49" s="187"/>
      <c r="E49" s="188"/>
      <c r="F49" s="28"/>
      <c r="G49" s="32"/>
      <c r="H49" s="43"/>
    </row>
    <row r="50" spans="1:8" ht="16.5" thickBot="1">
      <c r="A50" s="24">
        <v>42760</v>
      </c>
      <c r="B50" s="186" t="s">
        <v>28</v>
      </c>
      <c r="C50" s="187"/>
      <c r="D50" s="187"/>
      <c r="E50" s="188"/>
      <c r="F50" s="28"/>
      <c r="G50" s="32"/>
      <c r="H50" s="43"/>
    </row>
    <row r="51" spans="1:8" ht="16.5" thickBot="1">
      <c r="A51" s="24">
        <v>42761</v>
      </c>
      <c r="B51" s="186" t="s">
        <v>28</v>
      </c>
      <c r="C51" s="187"/>
      <c r="D51" s="187"/>
      <c r="E51" s="188"/>
      <c r="F51" s="28"/>
      <c r="G51" s="32"/>
      <c r="H51" s="43"/>
    </row>
    <row r="52" spans="1:8" ht="16.5" thickBot="1">
      <c r="A52" s="24">
        <v>42762</v>
      </c>
      <c r="B52" s="186" t="s">
        <v>28</v>
      </c>
      <c r="C52" s="187"/>
      <c r="D52" s="187"/>
      <c r="E52" s="188"/>
      <c r="F52" s="28"/>
      <c r="G52" s="32"/>
      <c r="H52" s="43"/>
    </row>
    <row r="53" spans="1:8" ht="16.5" thickBot="1">
      <c r="A53" s="24">
        <v>42763</v>
      </c>
      <c r="B53" s="186" t="s">
        <v>28</v>
      </c>
      <c r="C53" s="187"/>
      <c r="D53" s="187"/>
      <c r="E53" s="188"/>
      <c r="F53" s="28"/>
      <c r="G53" s="32"/>
      <c r="H53" s="43"/>
    </row>
    <row r="54" spans="1:8" ht="15.75">
      <c r="A54" s="24">
        <v>42764</v>
      </c>
      <c r="B54" s="186" t="s">
        <v>28</v>
      </c>
      <c r="C54" s="187"/>
      <c r="D54" s="187"/>
      <c r="E54" s="188"/>
      <c r="F54" s="28"/>
      <c r="G54" s="32"/>
      <c r="H54" s="43"/>
    </row>
    <row r="55" spans="1:8" ht="15">
      <c r="A55" s="35">
        <v>42765</v>
      </c>
      <c r="B55" s="33">
        <v>34</v>
      </c>
      <c r="C55" s="34">
        <v>14</v>
      </c>
      <c r="D55" s="33">
        <v>13</v>
      </c>
      <c r="E55" s="33">
        <v>7</v>
      </c>
      <c r="F55" s="28"/>
      <c r="G55" s="32"/>
      <c r="H55" s="43"/>
    </row>
    <row r="56" spans="1:8" ht="15">
      <c r="A56" s="35">
        <v>42766</v>
      </c>
      <c r="B56" s="33">
        <v>27</v>
      </c>
      <c r="C56" s="33">
        <v>17</v>
      </c>
      <c r="D56" s="33">
        <v>5</v>
      </c>
      <c r="E56" s="33">
        <v>5</v>
      </c>
      <c r="F56" s="28"/>
      <c r="G56" s="32"/>
      <c r="H56" s="43"/>
    </row>
    <row r="57" spans="1:7" ht="16.5" thickBot="1">
      <c r="A57" s="9" t="s">
        <v>25</v>
      </c>
      <c r="B57" s="23">
        <f>SUM(B26:B56)</f>
        <v>64</v>
      </c>
      <c r="C57" s="23">
        <f>SUM(C26:C56)</f>
        <v>34</v>
      </c>
      <c r="D57" s="23">
        <f>SUM(D26:D56)</f>
        <v>18</v>
      </c>
      <c r="E57" s="23">
        <f>SUM(E26:E56)</f>
        <v>12</v>
      </c>
      <c r="F57" s="10"/>
      <c r="G57" s="41">
        <v>2</v>
      </c>
    </row>
    <row r="58" spans="6:7" ht="15">
      <c r="F58" s="10"/>
      <c r="G58" s="10"/>
    </row>
    <row r="59" spans="6:7" ht="15">
      <c r="F59" s="10"/>
      <c r="G59" s="10"/>
    </row>
    <row r="60" spans="6:7" ht="15">
      <c r="F60" s="10"/>
      <c r="G60" s="10"/>
    </row>
    <row r="61" spans="6:7" ht="15">
      <c r="F61" s="10"/>
      <c r="G61" s="10"/>
    </row>
    <row r="62" spans="6:7" ht="15">
      <c r="F62" s="10"/>
      <c r="G62" s="10"/>
    </row>
    <row r="63" spans="6:7" ht="15">
      <c r="F63" s="10"/>
      <c r="G63" s="10"/>
    </row>
    <row r="64" spans="6:7" ht="15">
      <c r="F64" s="10"/>
      <c r="G64" s="10"/>
    </row>
    <row r="65" spans="6:7" ht="15">
      <c r="F65" s="10"/>
      <c r="G65" s="10"/>
    </row>
    <row r="66" spans="6:7" ht="15">
      <c r="F66" s="10"/>
      <c r="G66" s="10"/>
    </row>
    <row r="67" spans="6:7" ht="15">
      <c r="F67" s="10"/>
      <c r="G67" s="10"/>
    </row>
    <row r="68" spans="6:7" ht="15">
      <c r="F68" s="10"/>
      <c r="G68" s="10"/>
    </row>
    <row r="69" spans="6:7" ht="15">
      <c r="F69" s="10"/>
      <c r="G69" s="10"/>
    </row>
    <row r="70" spans="6:7" ht="15">
      <c r="F70" s="10"/>
      <c r="G70" s="10"/>
    </row>
    <row r="71" spans="6:7" ht="15">
      <c r="F71" s="10"/>
      <c r="G71" s="10"/>
    </row>
    <row r="72" spans="6:7" ht="15">
      <c r="F72" s="10"/>
      <c r="G72" s="10"/>
    </row>
    <row r="73" spans="6:7" ht="15">
      <c r="F73" s="10"/>
      <c r="G73" s="10"/>
    </row>
    <row r="74" spans="6:7" ht="15">
      <c r="F74" s="10"/>
      <c r="G74" s="10"/>
    </row>
    <row r="75" spans="6:7" ht="15">
      <c r="F75" s="10"/>
      <c r="G75" s="10"/>
    </row>
    <row r="76" spans="6:7" ht="15">
      <c r="F76" s="10"/>
      <c r="G76" s="10"/>
    </row>
    <row r="77" spans="6:7" ht="15">
      <c r="F77" s="10"/>
      <c r="G77" s="10"/>
    </row>
  </sheetData>
  <sheetProtection/>
  <mergeCells count="47">
    <mergeCell ref="B53:E53"/>
    <mergeCell ref="B54:E54"/>
    <mergeCell ref="B48:E48"/>
    <mergeCell ref="B49:E49"/>
    <mergeCell ref="B50:E50"/>
    <mergeCell ref="B51:E51"/>
    <mergeCell ref="B52:E52"/>
    <mergeCell ref="B42:E42"/>
    <mergeCell ref="B43:E43"/>
    <mergeCell ref="B44:E44"/>
    <mergeCell ref="B46:E46"/>
    <mergeCell ref="B47:E47"/>
    <mergeCell ref="B36:E36"/>
    <mergeCell ref="B37:E37"/>
    <mergeCell ref="B39:E39"/>
    <mergeCell ref="B40:E40"/>
    <mergeCell ref="B41:E41"/>
    <mergeCell ref="B31:E31"/>
    <mergeCell ref="B32:E32"/>
    <mergeCell ref="B33:E33"/>
    <mergeCell ref="B34:E34"/>
    <mergeCell ref="B35:E35"/>
    <mergeCell ref="B26:E26"/>
    <mergeCell ref="B27:E27"/>
    <mergeCell ref="B28:E28"/>
    <mergeCell ref="B29:E29"/>
    <mergeCell ref="B30:E30"/>
    <mergeCell ref="B18:G18"/>
    <mergeCell ref="C19:D19"/>
    <mergeCell ref="C20:D20"/>
    <mergeCell ref="A23:E23"/>
    <mergeCell ref="A24:A25"/>
    <mergeCell ref="B24:B25"/>
    <mergeCell ref="C24:C25"/>
    <mergeCell ref="D24:D25"/>
    <mergeCell ref="E24:E25"/>
    <mergeCell ref="G24:G25"/>
    <mergeCell ref="C21:D21"/>
    <mergeCell ref="A1:G1"/>
    <mergeCell ref="A2:G2"/>
    <mergeCell ref="D9:E9"/>
    <mergeCell ref="B12:G12"/>
    <mergeCell ref="B13:B14"/>
    <mergeCell ref="C13:D13"/>
    <mergeCell ref="E13:F13"/>
    <mergeCell ref="G13:G14"/>
    <mergeCell ref="D4:G4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7"/>
  <sheetViews>
    <sheetView showGridLines="0" zoomScalePageLayoutView="0" workbookViewId="0" topLeftCell="A7">
      <selection activeCell="G20" sqref="G20"/>
    </sheetView>
  </sheetViews>
  <sheetFormatPr defaultColWidth="9.140625" defaultRowHeight="15"/>
  <cols>
    <col min="1" max="1" width="12.140625" style="0" customWidth="1"/>
    <col min="2" max="2" width="14.57421875" style="0" customWidth="1"/>
    <col min="3" max="3" width="11.8515625" style="0" customWidth="1"/>
    <col min="4" max="4" width="12.00390625" style="0" customWidth="1"/>
    <col min="5" max="5" width="19.140625" style="0" customWidth="1"/>
    <col min="6" max="6" width="13.00390625" style="0" customWidth="1"/>
    <col min="7" max="7" width="15.8515625" style="0" customWidth="1"/>
  </cols>
  <sheetData>
    <row r="1" spans="1:8" ht="27" thickBot="1">
      <c r="A1" s="159" t="s">
        <v>0</v>
      </c>
      <c r="B1" s="160"/>
      <c r="C1" s="160"/>
      <c r="D1" s="160"/>
      <c r="E1" s="160"/>
      <c r="F1" s="160"/>
      <c r="G1" s="161"/>
      <c r="H1" s="1"/>
    </row>
    <row r="2" spans="1:8" ht="24" thickBot="1">
      <c r="A2" s="162" t="s">
        <v>29</v>
      </c>
      <c r="B2" s="163"/>
      <c r="C2" s="163"/>
      <c r="D2" s="163"/>
      <c r="E2" s="163"/>
      <c r="F2" s="163"/>
      <c r="G2" s="164"/>
      <c r="H2" s="2"/>
    </row>
    <row r="3" spans="2:8" ht="24" thickBot="1">
      <c r="B3" s="3"/>
      <c r="C3" s="3"/>
      <c r="D3" s="3"/>
      <c r="E3" s="3"/>
      <c r="F3" s="3"/>
      <c r="G3" s="3"/>
      <c r="H3" s="2"/>
    </row>
    <row r="4" spans="4:7" ht="19.5" thickBot="1">
      <c r="D4" s="177" t="s">
        <v>1</v>
      </c>
      <c r="E4" s="178"/>
      <c r="F4" s="178"/>
      <c r="G4" s="179"/>
    </row>
    <row r="5" spans="3:7" ht="15.75">
      <c r="C5" s="18">
        <v>1</v>
      </c>
      <c r="D5" s="47" t="s">
        <v>2</v>
      </c>
      <c r="E5" s="48"/>
      <c r="F5" s="49">
        <v>159</v>
      </c>
      <c r="G5" s="50">
        <f>F5/F9</f>
        <v>0.34945054945054943</v>
      </c>
    </row>
    <row r="6" spans="3:7" ht="15.75">
      <c r="C6" s="18">
        <v>2</v>
      </c>
      <c r="D6" s="15" t="s">
        <v>3</v>
      </c>
      <c r="E6" s="4"/>
      <c r="F6" s="44">
        <v>296</v>
      </c>
      <c r="G6" s="46">
        <f>F6/F9</f>
        <v>0.6505494505494506</v>
      </c>
    </row>
    <row r="7" spans="3:7" ht="15.75">
      <c r="C7" s="18">
        <v>3</v>
      </c>
      <c r="D7" s="16" t="s">
        <v>4</v>
      </c>
      <c r="E7" s="5"/>
      <c r="F7" s="44">
        <v>0</v>
      </c>
      <c r="G7" s="46"/>
    </row>
    <row r="8" spans="3:7" ht="15.75">
      <c r="C8" s="18">
        <v>4</v>
      </c>
      <c r="D8" s="17" t="s">
        <v>5</v>
      </c>
      <c r="E8" s="6"/>
      <c r="F8" s="44">
        <f>SUM(F5:F7)</f>
        <v>455</v>
      </c>
      <c r="G8" s="46"/>
    </row>
    <row r="9" spans="3:7" ht="16.5" thickBot="1">
      <c r="C9" s="18">
        <v>5</v>
      </c>
      <c r="D9" s="165" t="s">
        <v>6</v>
      </c>
      <c r="E9" s="166"/>
      <c r="F9" s="45">
        <f>F5+F6</f>
        <v>455</v>
      </c>
      <c r="G9" s="65">
        <v>1</v>
      </c>
    </row>
    <row r="10" ht="15">
      <c r="J10" s="36"/>
    </row>
    <row r="11" ht="15.75" thickBot="1">
      <c r="J11" s="36"/>
    </row>
    <row r="12" spans="2:10" ht="19.5" thickBot="1">
      <c r="B12" s="167" t="s">
        <v>7</v>
      </c>
      <c r="C12" s="168"/>
      <c r="D12" s="168"/>
      <c r="E12" s="168"/>
      <c r="F12" s="168"/>
      <c r="G12" s="169"/>
      <c r="H12" s="7"/>
      <c r="J12" s="36"/>
    </row>
    <row r="13" spans="1:10" ht="15.75">
      <c r="A13" s="58"/>
      <c r="B13" s="175" t="s">
        <v>8</v>
      </c>
      <c r="C13" s="172" t="s">
        <v>9</v>
      </c>
      <c r="D13" s="172"/>
      <c r="E13" s="172" t="s">
        <v>10</v>
      </c>
      <c r="F13" s="172"/>
      <c r="G13" s="173" t="s">
        <v>11</v>
      </c>
      <c r="J13" s="36"/>
    </row>
    <row r="14" spans="1:10" ht="15.75">
      <c r="A14" s="58"/>
      <c r="B14" s="176"/>
      <c r="C14" s="40" t="s">
        <v>12</v>
      </c>
      <c r="D14" s="40" t="s">
        <v>13</v>
      </c>
      <c r="E14" s="40" t="s">
        <v>12</v>
      </c>
      <c r="F14" s="40" t="s">
        <v>13</v>
      </c>
      <c r="G14" s="174"/>
      <c r="J14" s="36"/>
    </row>
    <row r="15" spans="1:10" ht="15.75" thickBot="1">
      <c r="A15" s="59"/>
      <c r="B15" s="61">
        <f>C57</f>
        <v>269</v>
      </c>
      <c r="C15" s="29">
        <v>188</v>
      </c>
      <c r="D15" s="21">
        <v>57</v>
      </c>
      <c r="E15" s="21">
        <v>11</v>
      </c>
      <c r="F15" s="22">
        <v>13</v>
      </c>
      <c r="G15" s="42">
        <v>3</v>
      </c>
      <c r="I15" s="8"/>
      <c r="J15" s="37"/>
    </row>
    <row r="16" spans="1:10" ht="15.75" thickBot="1">
      <c r="A16" s="8"/>
      <c r="B16" s="69">
        <v>1</v>
      </c>
      <c r="C16" s="62">
        <f>C15/B15</f>
        <v>0.6988847583643123</v>
      </c>
      <c r="D16" s="68">
        <f>D15/B15</f>
        <v>0.21189591078066913</v>
      </c>
      <c r="E16" s="68">
        <f>E15/B15</f>
        <v>0.040892193308550186</v>
      </c>
      <c r="F16" s="68">
        <f>F15/B15</f>
        <v>0.048327137546468404</v>
      </c>
      <c r="G16" s="68">
        <f>G15/B15</f>
        <v>0.011152416356877323</v>
      </c>
      <c r="I16" s="8"/>
      <c r="J16" s="36"/>
    </row>
    <row r="17" spans="1:10" s="19" customFormat="1" ht="27" customHeight="1" thickBot="1">
      <c r="A17" s="10"/>
      <c r="B17" s="10"/>
      <c r="C17" s="20"/>
      <c r="D17" s="20"/>
      <c r="E17" s="10"/>
      <c r="F17" s="10"/>
      <c r="G17" s="10"/>
      <c r="I17" s="10"/>
      <c r="J17" s="38"/>
    </row>
    <row r="18" spans="2:14" ht="19.5" customHeight="1" thickBot="1">
      <c r="B18" s="136" t="s">
        <v>14</v>
      </c>
      <c r="C18" s="137"/>
      <c r="D18" s="137"/>
      <c r="E18" s="137"/>
      <c r="F18" s="137"/>
      <c r="G18" s="138"/>
      <c r="I18" s="8"/>
      <c r="J18" s="38"/>
      <c r="K18" s="19"/>
      <c r="L18" s="19"/>
      <c r="M18" s="10"/>
      <c r="N18" s="10"/>
    </row>
    <row r="19" spans="2:14" ht="50.25" customHeight="1">
      <c r="B19" s="14" t="s">
        <v>15</v>
      </c>
      <c r="C19" s="139" t="s">
        <v>16</v>
      </c>
      <c r="D19" s="140"/>
      <c r="E19" s="25" t="s">
        <v>17</v>
      </c>
      <c r="F19" s="26" t="s">
        <v>18</v>
      </c>
      <c r="G19" s="27" t="s">
        <v>26</v>
      </c>
      <c r="I19" s="8"/>
      <c r="J19" s="38"/>
      <c r="K19" s="19"/>
      <c r="L19" s="19"/>
      <c r="M19" s="10"/>
      <c r="N19" s="10"/>
    </row>
    <row r="20" spans="2:14" ht="14.25" customHeight="1">
      <c r="B20" s="70">
        <f>D57</f>
        <v>130</v>
      </c>
      <c r="C20" s="141">
        <v>8</v>
      </c>
      <c r="D20" s="180"/>
      <c r="E20" s="29">
        <v>84</v>
      </c>
      <c r="F20" s="29">
        <v>36</v>
      </c>
      <c r="G20" s="71">
        <v>2</v>
      </c>
      <c r="I20" s="8"/>
      <c r="J20" s="38"/>
      <c r="K20" s="19"/>
      <c r="L20" s="19"/>
      <c r="M20" s="10"/>
      <c r="N20" s="10"/>
    </row>
    <row r="21" spans="2:14" ht="15">
      <c r="B21" s="68">
        <v>1</v>
      </c>
      <c r="C21" s="184">
        <f>C20/B20</f>
        <v>0.06153846153846154</v>
      </c>
      <c r="D21" s="185"/>
      <c r="E21" s="68">
        <f>E20/B20</f>
        <v>0.6461538461538462</v>
      </c>
      <c r="F21" s="68">
        <f>F20/B20</f>
        <v>0.27692307692307694</v>
      </c>
      <c r="G21" s="68">
        <f>G20/B20</f>
        <v>0.015384615384615385</v>
      </c>
      <c r="I21" s="8"/>
      <c r="J21" s="38"/>
      <c r="K21" s="19"/>
      <c r="L21" s="19"/>
      <c r="M21" s="10"/>
      <c r="N21" s="10"/>
    </row>
    <row r="22" spans="6:14" ht="15.75" thickBot="1">
      <c r="F22" s="10"/>
      <c r="G22" s="10"/>
      <c r="I22" s="8"/>
      <c r="J22" s="38"/>
      <c r="K22" s="19"/>
      <c r="L22" s="19"/>
      <c r="M22" s="10"/>
      <c r="N22" s="10"/>
    </row>
    <row r="23" spans="1:14" ht="19.5" customHeight="1" thickBot="1">
      <c r="A23" s="143" t="s">
        <v>19</v>
      </c>
      <c r="B23" s="144"/>
      <c r="C23" s="144"/>
      <c r="D23" s="144"/>
      <c r="E23" s="145"/>
      <c r="F23" s="11"/>
      <c r="G23" s="11"/>
      <c r="H23" s="1"/>
      <c r="J23" s="38"/>
      <c r="K23" s="19"/>
      <c r="L23" s="19"/>
      <c r="M23" s="10"/>
      <c r="N23" s="10"/>
    </row>
    <row r="24" spans="1:14" ht="23.25" customHeight="1">
      <c r="A24" s="146" t="s">
        <v>20</v>
      </c>
      <c r="B24" s="148" t="s">
        <v>21</v>
      </c>
      <c r="C24" s="150" t="s">
        <v>22</v>
      </c>
      <c r="D24" s="152" t="s">
        <v>23</v>
      </c>
      <c r="E24" s="181" t="s">
        <v>24</v>
      </c>
      <c r="F24" s="12"/>
      <c r="G24" s="156" t="s">
        <v>11</v>
      </c>
      <c r="J24" s="38"/>
      <c r="K24" s="19"/>
      <c r="L24" s="19"/>
      <c r="M24" s="10"/>
      <c r="N24" s="10"/>
    </row>
    <row r="25" spans="1:14" ht="16.5" thickBot="1">
      <c r="A25" s="147"/>
      <c r="B25" s="189"/>
      <c r="C25" s="190"/>
      <c r="D25" s="191"/>
      <c r="E25" s="192"/>
      <c r="F25" s="13"/>
      <c r="G25" s="183"/>
      <c r="J25" s="38"/>
      <c r="K25" s="19"/>
      <c r="L25" s="19"/>
      <c r="M25" s="10"/>
      <c r="N25" s="10"/>
    </row>
    <row r="26" spans="1:14" ht="15.75">
      <c r="A26" s="63">
        <v>42767</v>
      </c>
      <c r="B26" s="66">
        <v>27</v>
      </c>
      <c r="C26" s="66">
        <v>13</v>
      </c>
      <c r="D26" s="66">
        <v>10</v>
      </c>
      <c r="E26" s="66">
        <v>4</v>
      </c>
      <c r="F26" s="30"/>
      <c r="G26" s="31"/>
      <c r="H26" s="43"/>
      <c r="J26" s="38"/>
      <c r="K26" s="19"/>
      <c r="L26" s="19"/>
      <c r="M26" s="10"/>
      <c r="N26" s="10"/>
    </row>
    <row r="27" spans="1:14" ht="15.75">
      <c r="A27" s="63">
        <v>42768</v>
      </c>
      <c r="B27" s="66">
        <v>28</v>
      </c>
      <c r="C27" s="66">
        <v>17</v>
      </c>
      <c r="D27" s="66">
        <v>7</v>
      </c>
      <c r="E27" s="66">
        <v>4</v>
      </c>
      <c r="F27" s="30"/>
      <c r="G27" s="32">
        <v>3</v>
      </c>
      <c r="H27" s="43"/>
      <c r="J27" s="38"/>
      <c r="K27" s="19"/>
      <c r="L27" s="19"/>
      <c r="M27" s="10"/>
      <c r="N27" s="10"/>
    </row>
    <row r="28" spans="1:14" ht="15.75">
      <c r="A28" s="63">
        <v>42769</v>
      </c>
      <c r="B28" s="66">
        <v>21</v>
      </c>
      <c r="C28" s="66">
        <v>11</v>
      </c>
      <c r="D28" s="66">
        <v>5</v>
      </c>
      <c r="E28" s="66">
        <v>5</v>
      </c>
      <c r="F28" s="28"/>
      <c r="G28" s="32"/>
      <c r="H28" s="43"/>
      <c r="J28" s="38"/>
      <c r="K28" s="19"/>
      <c r="L28" s="10"/>
      <c r="M28" s="10"/>
      <c r="N28" s="10"/>
    </row>
    <row r="29" spans="1:10" ht="15.75">
      <c r="A29" s="64">
        <v>42770</v>
      </c>
      <c r="B29" s="67"/>
      <c r="C29" s="67"/>
      <c r="D29" s="67"/>
      <c r="E29" s="67"/>
      <c r="F29" s="28"/>
      <c r="G29" s="32"/>
      <c r="H29" s="43"/>
      <c r="J29" s="39"/>
    </row>
    <row r="30" spans="1:8" ht="15.75">
      <c r="A30" s="64">
        <v>42771</v>
      </c>
      <c r="B30" s="67"/>
      <c r="C30" s="67"/>
      <c r="D30" s="67"/>
      <c r="E30" s="67"/>
      <c r="F30" s="28"/>
      <c r="G30" s="32"/>
      <c r="H30" s="43"/>
    </row>
    <row r="31" spans="1:8" ht="15.75">
      <c r="A31" s="63">
        <v>42772</v>
      </c>
      <c r="B31" s="66">
        <v>19</v>
      </c>
      <c r="C31" s="66">
        <v>6</v>
      </c>
      <c r="D31" s="66">
        <v>6</v>
      </c>
      <c r="E31" s="66">
        <v>7</v>
      </c>
      <c r="F31" s="28"/>
      <c r="G31" s="32"/>
      <c r="H31" s="43"/>
    </row>
    <row r="32" spans="1:8" ht="15.75">
      <c r="A32" s="63">
        <v>42773</v>
      </c>
      <c r="B32" s="66">
        <v>20</v>
      </c>
      <c r="C32" s="66">
        <v>10</v>
      </c>
      <c r="D32" s="66">
        <v>4</v>
      </c>
      <c r="E32" s="66">
        <v>6</v>
      </c>
      <c r="F32" s="28"/>
      <c r="G32" s="32"/>
      <c r="H32" s="43"/>
    </row>
    <row r="33" spans="1:8" ht="15.75">
      <c r="A33" s="63">
        <v>42774</v>
      </c>
      <c r="B33" s="66">
        <v>27</v>
      </c>
      <c r="C33" s="66">
        <v>19</v>
      </c>
      <c r="D33" s="66">
        <v>4</v>
      </c>
      <c r="E33" s="66">
        <v>4</v>
      </c>
      <c r="F33" s="28"/>
      <c r="G33" s="32"/>
      <c r="H33" s="43"/>
    </row>
    <row r="34" spans="1:8" ht="15.75">
      <c r="A34" s="63">
        <v>42775</v>
      </c>
      <c r="B34" s="66">
        <v>27</v>
      </c>
      <c r="C34" s="66">
        <v>19</v>
      </c>
      <c r="D34" s="66">
        <v>5</v>
      </c>
      <c r="E34" s="66">
        <v>3</v>
      </c>
      <c r="F34" s="28"/>
      <c r="G34" s="32"/>
      <c r="H34" s="43"/>
    </row>
    <row r="35" spans="1:8" ht="15.75">
      <c r="A35" s="63">
        <v>42776</v>
      </c>
      <c r="B35" s="66">
        <v>17</v>
      </c>
      <c r="C35" s="66">
        <v>11</v>
      </c>
      <c r="D35" s="66">
        <v>2</v>
      </c>
      <c r="E35" s="66">
        <v>4</v>
      </c>
      <c r="F35" s="28"/>
      <c r="G35" s="32"/>
      <c r="H35" s="43"/>
    </row>
    <row r="36" spans="1:8" ht="15.75">
      <c r="A36" s="64">
        <v>42777</v>
      </c>
      <c r="B36" s="67"/>
      <c r="C36" s="67"/>
      <c r="D36" s="67"/>
      <c r="E36" s="67"/>
      <c r="F36" s="28"/>
      <c r="G36" s="32"/>
      <c r="H36" s="43"/>
    </row>
    <row r="37" spans="1:8" ht="15.75">
      <c r="A37" s="64">
        <v>42778</v>
      </c>
      <c r="B37" s="67"/>
      <c r="C37" s="67"/>
      <c r="D37" s="67"/>
      <c r="E37" s="67"/>
      <c r="F37" s="28"/>
      <c r="G37" s="32"/>
      <c r="H37" s="43"/>
    </row>
    <row r="38" spans="1:8" ht="15">
      <c r="A38" s="63">
        <v>42779</v>
      </c>
      <c r="B38" s="33">
        <v>17</v>
      </c>
      <c r="C38" s="33">
        <v>9</v>
      </c>
      <c r="D38" s="33">
        <v>4</v>
      </c>
      <c r="E38" s="33">
        <v>4</v>
      </c>
      <c r="F38" s="28"/>
      <c r="G38" s="32"/>
      <c r="H38" s="43"/>
    </row>
    <row r="39" spans="1:8" ht="15.75">
      <c r="A39" s="63">
        <v>42780</v>
      </c>
      <c r="B39" s="66">
        <v>11</v>
      </c>
      <c r="C39" s="66">
        <v>1</v>
      </c>
      <c r="D39" s="66">
        <v>2</v>
      </c>
      <c r="E39" s="66">
        <v>8</v>
      </c>
      <c r="F39" s="28"/>
      <c r="G39" s="32"/>
      <c r="H39" s="43"/>
    </row>
    <row r="40" spans="1:8" ht="15.75">
      <c r="A40" s="63">
        <v>42781</v>
      </c>
      <c r="B40" s="66">
        <v>22</v>
      </c>
      <c r="C40" s="66">
        <v>11</v>
      </c>
      <c r="D40" s="66">
        <v>5</v>
      </c>
      <c r="E40" s="66">
        <v>6</v>
      </c>
      <c r="F40" s="28"/>
      <c r="G40" s="32"/>
      <c r="H40" s="43"/>
    </row>
    <row r="41" spans="1:8" ht="15.75">
      <c r="A41" s="63">
        <v>42782</v>
      </c>
      <c r="B41" s="66">
        <v>24</v>
      </c>
      <c r="C41" s="66">
        <v>11</v>
      </c>
      <c r="D41" s="66">
        <v>8</v>
      </c>
      <c r="E41" s="66">
        <v>5</v>
      </c>
      <c r="F41" s="28"/>
      <c r="G41" s="32"/>
      <c r="H41" s="43"/>
    </row>
    <row r="42" spans="1:8" ht="15.75">
      <c r="A42" s="63">
        <v>42783</v>
      </c>
      <c r="B42" s="66">
        <v>13</v>
      </c>
      <c r="C42" s="66">
        <v>7</v>
      </c>
      <c r="D42" s="66">
        <v>2</v>
      </c>
      <c r="E42" s="66">
        <v>4</v>
      </c>
      <c r="F42" s="28"/>
      <c r="G42" s="32"/>
      <c r="H42" s="43"/>
    </row>
    <row r="43" spans="1:8" ht="15.75">
      <c r="A43" s="64">
        <v>42784</v>
      </c>
      <c r="B43" s="67"/>
      <c r="C43" s="67"/>
      <c r="D43" s="67"/>
      <c r="E43" s="67"/>
      <c r="F43" s="28"/>
      <c r="G43" s="32"/>
      <c r="H43" s="43"/>
    </row>
    <row r="44" spans="1:8" ht="15.75">
      <c r="A44" s="64">
        <v>42785</v>
      </c>
      <c r="B44" s="67"/>
      <c r="C44" s="67"/>
      <c r="D44" s="67"/>
      <c r="E44" s="67"/>
      <c r="F44" s="28"/>
      <c r="G44" s="32"/>
      <c r="H44" s="43"/>
    </row>
    <row r="45" spans="1:8" ht="15">
      <c r="A45" s="63">
        <v>42786</v>
      </c>
      <c r="B45" s="33">
        <v>25</v>
      </c>
      <c r="C45" s="34">
        <v>15</v>
      </c>
      <c r="D45" s="33">
        <v>4</v>
      </c>
      <c r="E45" s="33">
        <v>6</v>
      </c>
      <c r="F45" s="28"/>
      <c r="G45" s="32"/>
      <c r="H45" s="43"/>
    </row>
    <row r="46" spans="1:8" ht="15.75">
      <c r="A46" s="63">
        <v>42787</v>
      </c>
      <c r="B46" s="66">
        <v>99</v>
      </c>
      <c r="C46" s="66">
        <v>55</v>
      </c>
      <c r="D46" s="66">
        <v>43</v>
      </c>
      <c r="E46" s="66">
        <v>1</v>
      </c>
      <c r="F46" s="28"/>
      <c r="G46" s="32"/>
      <c r="H46" s="43"/>
    </row>
    <row r="47" spans="1:8" ht="15.75">
      <c r="A47" s="63">
        <v>42788</v>
      </c>
      <c r="B47" s="66">
        <v>30</v>
      </c>
      <c r="C47" s="66">
        <v>21</v>
      </c>
      <c r="D47" s="66">
        <v>8</v>
      </c>
      <c r="E47" s="66">
        <v>1</v>
      </c>
      <c r="F47" s="28"/>
      <c r="G47" s="32"/>
      <c r="H47" s="43"/>
    </row>
    <row r="48" spans="1:8" ht="15.75">
      <c r="A48" s="63">
        <v>42789</v>
      </c>
      <c r="B48" s="66">
        <v>29</v>
      </c>
      <c r="C48" s="66">
        <v>17</v>
      </c>
      <c r="D48" s="66">
        <v>4</v>
      </c>
      <c r="E48" s="66">
        <v>8</v>
      </c>
      <c r="F48" s="28"/>
      <c r="G48" s="32"/>
      <c r="H48" s="43"/>
    </row>
    <row r="49" spans="1:8" ht="15.75">
      <c r="A49" s="63">
        <v>42790</v>
      </c>
      <c r="B49" s="66">
        <v>26</v>
      </c>
      <c r="C49" s="66">
        <v>16</v>
      </c>
      <c r="D49" s="66">
        <v>7</v>
      </c>
      <c r="E49" s="66">
        <v>3</v>
      </c>
      <c r="F49" s="28"/>
      <c r="G49" s="32"/>
      <c r="H49" s="43"/>
    </row>
    <row r="50" spans="1:8" ht="15.75">
      <c r="A50" s="64">
        <v>42791</v>
      </c>
      <c r="B50" s="67"/>
      <c r="C50" s="67"/>
      <c r="D50" s="67"/>
      <c r="E50" s="67"/>
      <c r="F50" s="28"/>
      <c r="G50" s="32"/>
      <c r="H50" s="43"/>
    </row>
    <row r="51" spans="1:8" ht="15.75">
      <c r="A51" s="64">
        <v>42792</v>
      </c>
      <c r="B51" s="67"/>
      <c r="C51" s="67"/>
      <c r="D51" s="67"/>
      <c r="E51" s="67"/>
      <c r="F51" s="28"/>
      <c r="G51" s="32"/>
      <c r="H51" s="43"/>
    </row>
    <row r="52" spans="1:8" ht="15.75">
      <c r="A52" s="64">
        <v>42793</v>
      </c>
      <c r="B52" s="67"/>
      <c r="C52" s="67"/>
      <c r="D52" s="67"/>
      <c r="E52" s="67"/>
      <c r="F52" s="28"/>
      <c r="G52" s="32"/>
      <c r="H52" s="43"/>
    </row>
    <row r="53" spans="1:8" ht="15.75">
      <c r="A53" s="64">
        <v>42794</v>
      </c>
      <c r="B53" s="67"/>
      <c r="C53" s="67"/>
      <c r="D53" s="67"/>
      <c r="E53" s="67"/>
      <c r="F53" s="28"/>
      <c r="G53" s="32"/>
      <c r="H53" s="43"/>
    </row>
    <row r="54" spans="1:8" ht="15.75">
      <c r="A54" s="63"/>
      <c r="B54" s="66"/>
      <c r="C54" s="66"/>
      <c r="D54" s="66"/>
      <c r="E54" s="66"/>
      <c r="F54" s="28"/>
      <c r="G54" s="32"/>
      <c r="H54" s="43"/>
    </row>
    <row r="55" spans="1:8" ht="15">
      <c r="A55" s="63"/>
      <c r="B55" s="33"/>
      <c r="C55" s="34"/>
      <c r="D55" s="33"/>
      <c r="E55" s="33"/>
      <c r="F55" s="28"/>
      <c r="G55" s="32"/>
      <c r="H55" s="43"/>
    </row>
    <row r="56" spans="1:8" ht="15">
      <c r="A56" s="63"/>
      <c r="B56" s="33"/>
      <c r="C56" s="33"/>
      <c r="D56" s="33"/>
      <c r="E56" s="33"/>
      <c r="F56" s="28"/>
      <c r="G56" s="135"/>
      <c r="H56" s="43"/>
    </row>
    <row r="57" spans="1:7" ht="16.5" thickBot="1">
      <c r="A57" s="9" t="s">
        <v>25</v>
      </c>
      <c r="B57" s="23">
        <f>SUM(B26:B56)</f>
        <v>482</v>
      </c>
      <c r="C57" s="23">
        <f>SUM(C26:C56)</f>
        <v>269</v>
      </c>
      <c r="D57" s="23">
        <f>SUM(D26:D56)</f>
        <v>130</v>
      </c>
      <c r="E57" s="23">
        <f>SUM(E26:E56)</f>
        <v>83</v>
      </c>
      <c r="F57" s="10"/>
      <c r="G57" s="41">
        <v>3</v>
      </c>
    </row>
    <row r="58" spans="6:7" ht="15">
      <c r="F58" s="10"/>
      <c r="G58" s="10"/>
    </row>
    <row r="59" spans="6:7" ht="15">
      <c r="F59" s="10"/>
      <c r="G59" s="10"/>
    </row>
    <row r="60" spans="6:7" ht="15">
      <c r="F60" s="10"/>
      <c r="G60" s="10"/>
    </row>
    <row r="61" spans="6:7" ht="15">
      <c r="F61" s="10"/>
      <c r="G61" s="10"/>
    </row>
    <row r="62" spans="6:7" ht="15">
      <c r="F62" s="10"/>
      <c r="G62" s="10"/>
    </row>
    <row r="63" spans="6:7" ht="15">
      <c r="F63" s="10"/>
      <c r="G63" s="10"/>
    </row>
    <row r="64" spans="6:7" ht="15">
      <c r="F64" s="10"/>
      <c r="G64" s="10"/>
    </row>
    <row r="65" spans="6:7" ht="15">
      <c r="F65" s="10"/>
      <c r="G65" s="10"/>
    </row>
    <row r="66" spans="6:7" ht="15">
      <c r="F66" s="10"/>
      <c r="G66" s="10"/>
    </row>
    <row r="67" spans="6:7" ht="15">
      <c r="F67" s="10"/>
      <c r="G67" s="10"/>
    </row>
    <row r="68" spans="6:7" ht="15">
      <c r="F68" s="10"/>
      <c r="G68" s="10"/>
    </row>
    <row r="69" spans="6:7" ht="15">
      <c r="F69" s="10"/>
      <c r="G69" s="10"/>
    </row>
    <row r="70" spans="6:7" ht="15">
      <c r="F70" s="10"/>
      <c r="G70" s="10"/>
    </row>
    <row r="71" spans="6:7" ht="15">
      <c r="F71" s="10"/>
      <c r="G71" s="10"/>
    </row>
    <row r="72" spans="6:7" ht="15">
      <c r="F72" s="10"/>
      <c r="G72" s="10"/>
    </row>
    <row r="73" spans="6:7" ht="15">
      <c r="F73" s="10"/>
      <c r="G73" s="10"/>
    </row>
    <row r="74" spans="6:7" ht="15">
      <c r="F74" s="10"/>
      <c r="G74" s="10"/>
    </row>
    <row r="75" spans="6:7" ht="15">
      <c r="F75" s="10"/>
      <c r="G75" s="10"/>
    </row>
    <row r="76" spans="6:7" ht="15">
      <c r="F76" s="10"/>
      <c r="G76" s="10"/>
    </row>
    <row r="77" spans="6:7" ht="15">
      <c r="F77" s="10"/>
      <c r="G77" s="10"/>
    </row>
  </sheetData>
  <sheetProtection/>
  <mergeCells count="20">
    <mergeCell ref="G24:G25"/>
    <mergeCell ref="B18:G18"/>
    <mergeCell ref="C19:D19"/>
    <mergeCell ref="C20:D20"/>
    <mergeCell ref="C21:D21"/>
    <mergeCell ref="A23:E23"/>
    <mergeCell ref="A24:A25"/>
    <mergeCell ref="B24:B25"/>
    <mergeCell ref="C24:C25"/>
    <mergeCell ref="D24:D25"/>
    <mergeCell ref="E24:E25"/>
    <mergeCell ref="B13:B14"/>
    <mergeCell ref="C13:D13"/>
    <mergeCell ref="E13:F13"/>
    <mergeCell ref="G13:G14"/>
    <mergeCell ref="A1:G1"/>
    <mergeCell ref="A2:G2"/>
    <mergeCell ref="D4:G4"/>
    <mergeCell ref="D9:E9"/>
    <mergeCell ref="B12:G12"/>
  </mergeCells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7"/>
  <sheetViews>
    <sheetView showGridLines="0" zoomScalePageLayoutView="0" workbookViewId="0" topLeftCell="A1">
      <selection activeCell="C20" sqref="C20:G20"/>
    </sheetView>
  </sheetViews>
  <sheetFormatPr defaultColWidth="9.140625" defaultRowHeight="15"/>
  <cols>
    <col min="1" max="1" width="12.140625" style="0" customWidth="1"/>
    <col min="2" max="2" width="14.57421875" style="0" customWidth="1"/>
    <col min="3" max="3" width="11.8515625" style="0" customWidth="1"/>
    <col min="4" max="4" width="12.00390625" style="0" customWidth="1"/>
    <col min="5" max="5" width="19.140625" style="0" customWidth="1"/>
    <col min="6" max="6" width="13.00390625" style="0" customWidth="1"/>
    <col min="7" max="7" width="15.8515625" style="0" customWidth="1"/>
  </cols>
  <sheetData>
    <row r="1" spans="1:8" ht="27" thickBot="1">
      <c r="A1" s="159" t="s">
        <v>0</v>
      </c>
      <c r="B1" s="160"/>
      <c r="C1" s="160"/>
      <c r="D1" s="160"/>
      <c r="E1" s="160"/>
      <c r="F1" s="160"/>
      <c r="G1" s="161"/>
      <c r="H1" s="1"/>
    </row>
    <row r="2" spans="1:8" ht="24" thickBot="1">
      <c r="A2" s="162" t="s">
        <v>30</v>
      </c>
      <c r="B2" s="163"/>
      <c r="C2" s="163"/>
      <c r="D2" s="163"/>
      <c r="E2" s="163"/>
      <c r="F2" s="163"/>
      <c r="G2" s="164"/>
      <c r="H2" s="2"/>
    </row>
    <row r="3" spans="2:8" ht="24" thickBot="1">
      <c r="B3" s="3"/>
      <c r="C3" s="3"/>
      <c r="D3" s="3"/>
      <c r="E3" s="3"/>
      <c r="F3" s="3"/>
      <c r="G3" s="3"/>
      <c r="H3" s="2"/>
    </row>
    <row r="4" spans="4:7" ht="19.5" thickBot="1">
      <c r="D4" s="177" t="s">
        <v>1</v>
      </c>
      <c r="E4" s="178"/>
      <c r="F4" s="178"/>
      <c r="G4" s="179"/>
    </row>
    <row r="5" spans="3:7" ht="15.75">
      <c r="C5" s="18">
        <v>1</v>
      </c>
      <c r="D5" s="47" t="s">
        <v>2</v>
      </c>
      <c r="E5" s="48"/>
      <c r="F5" s="49">
        <f>'[1]Março'!$H$8</f>
        <v>67</v>
      </c>
      <c r="G5" s="50">
        <f>F5/F9</f>
        <v>0.1479028697571744</v>
      </c>
    </row>
    <row r="6" spans="3:7" ht="15.75">
      <c r="C6" s="18">
        <v>2</v>
      </c>
      <c r="D6" s="15" t="s">
        <v>3</v>
      </c>
      <c r="E6" s="4"/>
      <c r="F6" s="44">
        <f>'[1]Março'!$H$10</f>
        <v>386</v>
      </c>
      <c r="G6" s="46">
        <f>F6/F9</f>
        <v>0.8520971302428256</v>
      </c>
    </row>
    <row r="7" spans="3:7" ht="15.75">
      <c r="C7" s="18">
        <v>3</v>
      </c>
      <c r="D7" s="16" t="s">
        <v>4</v>
      </c>
      <c r="E7" s="5"/>
      <c r="F7" s="44">
        <v>0</v>
      </c>
      <c r="G7" s="46"/>
    </row>
    <row r="8" spans="3:7" ht="15.75">
      <c r="C8" s="18">
        <v>4</v>
      </c>
      <c r="D8" s="17" t="s">
        <v>5</v>
      </c>
      <c r="E8" s="6"/>
      <c r="F8" s="44">
        <v>0</v>
      </c>
      <c r="G8" s="46"/>
    </row>
    <row r="9" spans="3:7" ht="16.5" thickBot="1">
      <c r="C9" s="18">
        <v>5</v>
      </c>
      <c r="D9" s="165" t="s">
        <v>6</v>
      </c>
      <c r="E9" s="166"/>
      <c r="F9" s="45">
        <f>F5+F6</f>
        <v>453</v>
      </c>
      <c r="G9" s="65">
        <v>1</v>
      </c>
    </row>
    <row r="10" ht="15">
      <c r="J10" s="36"/>
    </row>
    <row r="11" ht="15.75" thickBot="1">
      <c r="J11" s="36"/>
    </row>
    <row r="12" spans="2:10" ht="19.5" thickBot="1">
      <c r="B12" s="167" t="s">
        <v>7</v>
      </c>
      <c r="C12" s="168"/>
      <c r="D12" s="168"/>
      <c r="E12" s="168"/>
      <c r="F12" s="168"/>
      <c r="G12" s="169"/>
      <c r="H12" s="7"/>
      <c r="J12" s="36"/>
    </row>
    <row r="13" spans="1:10" ht="15.75">
      <c r="A13" s="58"/>
      <c r="B13" s="175" t="s">
        <v>8</v>
      </c>
      <c r="C13" s="172" t="s">
        <v>9</v>
      </c>
      <c r="D13" s="172"/>
      <c r="E13" s="172" t="s">
        <v>10</v>
      </c>
      <c r="F13" s="172"/>
      <c r="G13" s="173" t="s">
        <v>11</v>
      </c>
      <c r="J13" s="36"/>
    </row>
    <row r="14" spans="1:10" ht="15.75">
      <c r="A14" s="58"/>
      <c r="B14" s="176"/>
      <c r="C14" s="40" t="s">
        <v>12</v>
      </c>
      <c r="D14" s="40" t="s">
        <v>13</v>
      </c>
      <c r="E14" s="40" t="s">
        <v>12</v>
      </c>
      <c r="F14" s="40" t="s">
        <v>13</v>
      </c>
      <c r="G14" s="174"/>
      <c r="J14" s="36"/>
    </row>
    <row r="15" spans="1:10" ht="15.75" thickBot="1">
      <c r="A15" s="59"/>
      <c r="B15" s="72">
        <f>C57</f>
        <v>332</v>
      </c>
      <c r="C15" s="29">
        <v>255</v>
      </c>
      <c r="D15" s="21">
        <v>37</v>
      </c>
      <c r="E15" s="21">
        <v>25</v>
      </c>
      <c r="F15" s="22">
        <v>15</v>
      </c>
      <c r="G15" s="42">
        <v>0</v>
      </c>
      <c r="I15" s="8"/>
      <c r="J15" s="37"/>
    </row>
    <row r="16" spans="1:10" ht="15.75" thickBot="1">
      <c r="A16" s="8"/>
      <c r="B16" s="69">
        <v>1</v>
      </c>
      <c r="C16" s="73">
        <f>C15/B15</f>
        <v>0.7680722891566265</v>
      </c>
      <c r="D16" s="68">
        <f>D15/B15</f>
        <v>0.11144578313253012</v>
      </c>
      <c r="E16" s="68">
        <f>E15/B15</f>
        <v>0.07530120481927711</v>
      </c>
      <c r="F16" s="68">
        <f>F15/B15</f>
        <v>0.045180722891566265</v>
      </c>
      <c r="G16" s="68">
        <f>G15/B15</f>
        <v>0</v>
      </c>
      <c r="I16" s="8"/>
      <c r="J16" s="36"/>
    </row>
    <row r="17" spans="1:10" s="19" customFormat="1" ht="27" customHeight="1" thickBot="1">
      <c r="A17" s="10"/>
      <c r="B17" s="10"/>
      <c r="C17" s="20"/>
      <c r="D17" s="20"/>
      <c r="E17" s="10"/>
      <c r="F17" s="10"/>
      <c r="G17" s="10"/>
      <c r="I17" s="10"/>
      <c r="J17" s="38"/>
    </row>
    <row r="18" spans="2:14" ht="19.5" customHeight="1" thickBot="1">
      <c r="B18" s="136" t="s">
        <v>14</v>
      </c>
      <c r="C18" s="137"/>
      <c r="D18" s="137"/>
      <c r="E18" s="137"/>
      <c r="F18" s="137"/>
      <c r="G18" s="138"/>
      <c r="I18" s="8"/>
      <c r="J18" s="38"/>
      <c r="K18" s="19"/>
      <c r="L18" s="19"/>
      <c r="M18" s="10"/>
      <c r="N18" s="10"/>
    </row>
    <row r="19" spans="2:14" ht="50.25" customHeight="1">
      <c r="B19" s="14" t="s">
        <v>15</v>
      </c>
      <c r="C19" s="139" t="s">
        <v>31</v>
      </c>
      <c r="D19" s="140"/>
      <c r="E19" s="25" t="s">
        <v>32</v>
      </c>
      <c r="F19" s="26" t="s">
        <v>18</v>
      </c>
      <c r="G19" s="27" t="s">
        <v>26</v>
      </c>
      <c r="I19" s="8"/>
      <c r="J19" s="38"/>
      <c r="K19" s="19"/>
      <c r="L19" s="19"/>
      <c r="M19" s="10"/>
      <c r="N19" s="10"/>
    </row>
    <row r="20" spans="2:14" ht="14.25" customHeight="1">
      <c r="B20" s="70">
        <f>D57</f>
        <v>152</v>
      </c>
      <c r="C20" s="141">
        <v>2</v>
      </c>
      <c r="D20" s="180"/>
      <c r="E20" s="29">
        <v>92</v>
      </c>
      <c r="F20" s="29">
        <v>55</v>
      </c>
      <c r="G20" s="71">
        <v>3</v>
      </c>
      <c r="I20" s="8"/>
      <c r="J20" s="38"/>
      <c r="K20" s="19"/>
      <c r="L20" s="19"/>
      <c r="M20" s="10"/>
      <c r="N20" s="10"/>
    </row>
    <row r="21" spans="2:14" ht="15">
      <c r="B21" s="68">
        <v>1</v>
      </c>
      <c r="C21" s="184">
        <f>C20/B20</f>
        <v>0.013157894736842105</v>
      </c>
      <c r="D21" s="185"/>
      <c r="E21" s="68">
        <f>E20/B20</f>
        <v>0.6052631578947368</v>
      </c>
      <c r="F21" s="68">
        <f>F20/B20</f>
        <v>0.3618421052631579</v>
      </c>
      <c r="G21" s="68">
        <f>G20/B20</f>
        <v>0.019736842105263157</v>
      </c>
      <c r="I21" s="8"/>
      <c r="J21" s="38"/>
      <c r="K21" s="19"/>
      <c r="L21" s="19"/>
      <c r="M21" s="10"/>
      <c r="N21" s="10"/>
    </row>
    <row r="22" spans="6:14" ht="15.75" thickBot="1">
      <c r="F22" s="10"/>
      <c r="G22" s="10"/>
      <c r="I22" s="8"/>
      <c r="J22" s="38"/>
      <c r="K22" s="19"/>
      <c r="L22" s="19"/>
      <c r="M22" s="10"/>
      <c r="N22" s="10"/>
    </row>
    <row r="23" spans="1:14" ht="19.5" customHeight="1" thickBot="1">
      <c r="A23" s="143" t="s">
        <v>19</v>
      </c>
      <c r="B23" s="144"/>
      <c r="C23" s="144"/>
      <c r="D23" s="144"/>
      <c r="E23" s="145"/>
      <c r="F23" s="11"/>
      <c r="G23" s="11"/>
      <c r="H23" s="1"/>
      <c r="J23" s="38"/>
      <c r="K23" s="19"/>
      <c r="L23" s="19"/>
      <c r="M23" s="10"/>
      <c r="N23" s="10"/>
    </row>
    <row r="24" spans="1:14" ht="23.25" customHeight="1">
      <c r="A24" s="146" t="s">
        <v>20</v>
      </c>
      <c r="B24" s="148" t="s">
        <v>21</v>
      </c>
      <c r="C24" s="150" t="s">
        <v>22</v>
      </c>
      <c r="D24" s="152" t="s">
        <v>23</v>
      </c>
      <c r="E24" s="181" t="s">
        <v>24</v>
      </c>
      <c r="F24" s="12"/>
      <c r="G24" s="156" t="s">
        <v>11</v>
      </c>
      <c r="J24" s="38"/>
      <c r="K24" s="19"/>
      <c r="L24" s="19"/>
      <c r="M24" s="10"/>
      <c r="N24" s="10"/>
    </row>
    <row r="25" spans="1:14" ht="16.5" thickBot="1">
      <c r="A25" s="147"/>
      <c r="B25" s="189"/>
      <c r="C25" s="190"/>
      <c r="D25" s="191"/>
      <c r="E25" s="192"/>
      <c r="F25" s="13"/>
      <c r="G25" s="183"/>
      <c r="J25" s="38"/>
      <c r="K25" s="19"/>
      <c r="L25" s="19"/>
      <c r="M25" s="10"/>
      <c r="N25" s="10"/>
    </row>
    <row r="26" spans="1:14" ht="15.75">
      <c r="A26" s="64">
        <v>42795</v>
      </c>
      <c r="B26" s="67"/>
      <c r="C26" s="67"/>
      <c r="D26" s="67"/>
      <c r="E26" s="67"/>
      <c r="F26" s="30"/>
      <c r="G26" s="31"/>
      <c r="H26" s="43"/>
      <c r="J26" s="38"/>
      <c r="K26" s="19"/>
      <c r="L26" s="19"/>
      <c r="M26" s="10"/>
      <c r="N26" s="10"/>
    </row>
    <row r="27" spans="1:14" ht="15.75">
      <c r="A27" s="63">
        <v>42796</v>
      </c>
      <c r="B27" s="66">
        <v>41</v>
      </c>
      <c r="C27" s="66">
        <v>27</v>
      </c>
      <c r="D27" s="66">
        <v>10</v>
      </c>
      <c r="E27" s="66">
        <v>4</v>
      </c>
      <c r="F27" s="30"/>
      <c r="G27" s="32"/>
      <c r="H27" s="43"/>
      <c r="J27" s="38"/>
      <c r="K27" s="19"/>
      <c r="L27" s="19"/>
      <c r="M27" s="10"/>
      <c r="N27" s="10"/>
    </row>
    <row r="28" spans="1:14" ht="15.75">
      <c r="A28" s="63">
        <v>42797</v>
      </c>
      <c r="B28" s="66">
        <v>31</v>
      </c>
      <c r="C28" s="66">
        <v>15</v>
      </c>
      <c r="D28" s="66">
        <v>4</v>
      </c>
      <c r="E28" s="66">
        <v>12</v>
      </c>
      <c r="F28" s="28"/>
      <c r="G28" s="32"/>
      <c r="H28" s="43"/>
      <c r="J28" s="38"/>
      <c r="K28" s="19"/>
      <c r="L28" s="10"/>
      <c r="M28" s="10"/>
      <c r="N28" s="10"/>
    </row>
    <row r="29" spans="1:10" ht="15.75">
      <c r="A29" s="64">
        <v>42798</v>
      </c>
      <c r="B29" s="67"/>
      <c r="C29" s="67"/>
      <c r="D29" s="67"/>
      <c r="E29" s="67"/>
      <c r="F29" s="28"/>
      <c r="G29" s="32"/>
      <c r="H29" s="43"/>
      <c r="J29" s="39"/>
    </row>
    <row r="30" spans="1:8" ht="15.75">
      <c r="A30" s="64">
        <v>42799</v>
      </c>
      <c r="B30" s="67"/>
      <c r="C30" s="67"/>
      <c r="D30" s="67"/>
      <c r="E30" s="67"/>
      <c r="F30" s="28"/>
      <c r="G30" s="32"/>
      <c r="H30" s="43"/>
    </row>
    <row r="31" spans="1:8" ht="15.75">
      <c r="A31" s="63">
        <v>42800</v>
      </c>
      <c r="B31" s="66">
        <v>32</v>
      </c>
      <c r="C31" s="66">
        <v>17</v>
      </c>
      <c r="D31" s="66">
        <v>11</v>
      </c>
      <c r="E31" s="66">
        <v>4</v>
      </c>
      <c r="F31" s="28"/>
      <c r="G31" s="32"/>
      <c r="H31" s="43"/>
    </row>
    <row r="32" spans="1:8" ht="15.75">
      <c r="A32" s="63">
        <v>42801</v>
      </c>
      <c r="B32" s="66">
        <v>29</v>
      </c>
      <c r="C32" s="66">
        <v>8</v>
      </c>
      <c r="D32" s="66">
        <v>21</v>
      </c>
      <c r="E32" s="66">
        <v>0</v>
      </c>
      <c r="F32" s="28"/>
      <c r="G32" s="32"/>
      <c r="H32" s="43"/>
    </row>
    <row r="33" spans="1:8" ht="15.75">
      <c r="A33" s="63">
        <v>42802</v>
      </c>
      <c r="B33" s="66">
        <v>30</v>
      </c>
      <c r="C33" s="66">
        <v>19</v>
      </c>
      <c r="D33" s="66">
        <v>5</v>
      </c>
      <c r="E33" s="66">
        <v>6</v>
      </c>
      <c r="F33" s="28"/>
      <c r="G33" s="32"/>
      <c r="H33" s="43"/>
    </row>
    <row r="34" spans="1:8" ht="15.75">
      <c r="A34" s="63">
        <v>42803</v>
      </c>
      <c r="B34" s="66">
        <v>28</v>
      </c>
      <c r="C34" s="66">
        <v>16</v>
      </c>
      <c r="D34" s="66">
        <v>5</v>
      </c>
      <c r="E34" s="66">
        <v>7</v>
      </c>
      <c r="F34" s="28"/>
      <c r="G34" s="32"/>
      <c r="H34" s="43"/>
    </row>
    <row r="35" spans="1:8" ht="15.75">
      <c r="A35" s="63">
        <v>42804</v>
      </c>
      <c r="B35" s="66">
        <v>34</v>
      </c>
      <c r="C35" s="66">
        <v>15</v>
      </c>
      <c r="D35" s="66">
        <v>13</v>
      </c>
      <c r="E35" s="66">
        <v>6</v>
      </c>
      <c r="F35" s="28"/>
      <c r="G35" s="32"/>
      <c r="H35" s="43"/>
    </row>
    <row r="36" spans="1:8" ht="15.75">
      <c r="A36" s="64">
        <v>42805</v>
      </c>
      <c r="B36" s="67"/>
      <c r="C36" s="67"/>
      <c r="D36" s="67"/>
      <c r="E36" s="67"/>
      <c r="F36" s="28"/>
      <c r="G36" s="32"/>
      <c r="H36" s="43"/>
    </row>
    <row r="37" spans="1:8" ht="15.75">
      <c r="A37" s="64">
        <v>42806</v>
      </c>
      <c r="B37" s="67"/>
      <c r="C37" s="67"/>
      <c r="D37" s="67"/>
      <c r="E37" s="67"/>
      <c r="F37" s="28"/>
      <c r="G37" s="32"/>
      <c r="H37" s="43"/>
    </row>
    <row r="38" spans="1:8" ht="15">
      <c r="A38" s="63">
        <v>42807</v>
      </c>
      <c r="B38" s="33">
        <v>25</v>
      </c>
      <c r="C38" s="33">
        <v>12</v>
      </c>
      <c r="D38" s="33">
        <v>9</v>
      </c>
      <c r="E38" s="33">
        <v>4</v>
      </c>
      <c r="F38" s="28"/>
      <c r="G38" s="32"/>
      <c r="H38" s="43"/>
    </row>
    <row r="39" spans="1:8" ht="15.75">
      <c r="A39" s="63">
        <v>42808</v>
      </c>
      <c r="B39" s="66">
        <v>19</v>
      </c>
      <c r="C39" s="66">
        <v>10</v>
      </c>
      <c r="D39" s="66">
        <v>4</v>
      </c>
      <c r="E39" s="66">
        <v>5</v>
      </c>
      <c r="F39" s="28"/>
      <c r="G39" s="32"/>
      <c r="H39" s="43"/>
    </row>
    <row r="40" spans="1:8" ht="15.75">
      <c r="A40" s="63">
        <v>42809</v>
      </c>
      <c r="B40" s="66">
        <v>28</v>
      </c>
      <c r="C40" s="66">
        <v>15</v>
      </c>
      <c r="D40" s="66">
        <v>7</v>
      </c>
      <c r="E40" s="66">
        <v>6</v>
      </c>
      <c r="F40" s="28"/>
      <c r="G40" s="32"/>
      <c r="H40" s="43"/>
    </row>
    <row r="41" spans="1:8" ht="15.75">
      <c r="A41" s="63">
        <v>42810</v>
      </c>
      <c r="B41" s="66">
        <v>26</v>
      </c>
      <c r="C41" s="66">
        <v>14</v>
      </c>
      <c r="D41" s="66">
        <v>7</v>
      </c>
      <c r="E41" s="66">
        <v>5</v>
      </c>
      <c r="F41" s="28"/>
      <c r="G41" s="32"/>
      <c r="H41" s="43"/>
    </row>
    <row r="42" spans="1:8" ht="15.75">
      <c r="A42" s="63">
        <v>42811</v>
      </c>
      <c r="B42" s="66">
        <v>26</v>
      </c>
      <c r="C42" s="66">
        <v>13</v>
      </c>
      <c r="D42" s="66">
        <v>8</v>
      </c>
      <c r="E42" s="66">
        <v>5</v>
      </c>
      <c r="F42" s="28"/>
      <c r="G42" s="32"/>
      <c r="H42" s="43"/>
    </row>
    <row r="43" spans="1:8" ht="15.75">
      <c r="A43" s="64">
        <v>42812</v>
      </c>
      <c r="B43" s="67"/>
      <c r="C43" s="67"/>
      <c r="D43" s="67"/>
      <c r="E43" s="67"/>
      <c r="F43" s="28"/>
      <c r="G43" s="32"/>
      <c r="H43" s="43"/>
    </row>
    <row r="44" spans="1:8" ht="15.75">
      <c r="A44" s="64">
        <v>42813</v>
      </c>
      <c r="B44" s="67"/>
      <c r="C44" s="67"/>
      <c r="D44" s="67"/>
      <c r="E44" s="67"/>
      <c r="F44" s="28"/>
      <c r="G44" s="32"/>
      <c r="H44" s="43"/>
    </row>
    <row r="45" spans="1:8" ht="15">
      <c r="A45" s="63">
        <v>42814</v>
      </c>
      <c r="B45" s="33">
        <v>23</v>
      </c>
      <c r="C45" s="34">
        <v>13</v>
      </c>
      <c r="D45" s="33">
        <v>6</v>
      </c>
      <c r="E45" s="33">
        <v>4</v>
      </c>
      <c r="F45" s="28"/>
      <c r="G45" s="32"/>
      <c r="H45" s="43"/>
    </row>
    <row r="46" spans="1:8" ht="15.75">
      <c r="A46" s="63">
        <v>42815</v>
      </c>
      <c r="B46" s="66">
        <v>15</v>
      </c>
      <c r="C46" s="66">
        <v>7</v>
      </c>
      <c r="D46" s="66">
        <v>4</v>
      </c>
      <c r="E46" s="66">
        <v>4</v>
      </c>
      <c r="F46" s="28"/>
      <c r="G46" s="32"/>
      <c r="H46" s="43"/>
    </row>
    <row r="47" spans="1:8" ht="15.75">
      <c r="A47" s="63">
        <v>42816</v>
      </c>
      <c r="B47" s="66">
        <v>27</v>
      </c>
      <c r="C47" s="66">
        <v>19</v>
      </c>
      <c r="D47" s="66">
        <v>5</v>
      </c>
      <c r="E47" s="66">
        <v>3</v>
      </c>
      <c r="F47" s="28"/>
      <c r="G47" s="32"/>
      <c r="H47" s="43"/>
    </row>
    <row r="48" spans="1:8" ht="15.75">
      <c r="A48" s="63">
        <v>42817</v>
      </c>
      <c r="B48" s="66">
        <v>27</v>
      </c>
      <c r="C48" s="66">
        <v>17</v>
      </c>
      <c r="D48" s="66">
        <v>5</v>
      </c>
      <c r="E48" s="66">
        <v>5</v>
      </c>
      <c r="F48" s="28"/>
      <c r="G48" s="32"/>
      <c r="H48" s="43"/>
    </row>
    <row r="49" spans="1:8" ht="15.75">
      <c r="A49" s="63">
        <v>42818</v>
      </c>
      <c r="B49" s="66">
        <v>29</v>
      </c>
      <c r="C49" s="66">
        <v>15</v>
      </c>
      <c r="D49" s="66">
        <v>6</v>
      </c>
      <c r="E49" s="66">
        <v>8</v>
      </c>
      <c r="F49" s="28"/>
      <c r="G49" s="32"/>
      <c r="H49" s="43"/>
    </row>
    <row r="50" spans="1:8" ht="15.75">
      <c r="A50" s="64">
        <v>42819</v>
      </c>
      <c r="B50" s="67"/>
      <c r="C50" s="67"/>
      <c r="D50" s="67"/>
      <c r="E50" s="67"/>
      <c r="F50" s="28"/>
      <c r="G50" s="32"/>
      <c r="H50" s="43"/>
    </row>
    <row r="51" spans="1:8" ht="15.75">
      <c r="A51" s="64">
        <v>42820</v>
      </c>
      <c r="B51" s="67"/>
      <c r="C51" s="67"/>
      <c r="D51" s="67"/>
      <c r="E51" s="67"/>
      <c r="F51" s="28"/>
      <c r="G51" s="32"/>
      <c r="H51" s="43"/>
    </row>
    <row r="52" spans="1:8" ht="15.75">
      <c r="A52" s="63">
        <v>42821</v>
      </c>
      <c r="B52" s="66">
        <v>15</v>
      </c>
      <c r="C52" s="66">
        <v>5</v>
      </c>
      <c r="D52" s="66">
        <v>6</v>
      </c>
      <c r="E52" s="66">
        <v>4</v>
      </c>
      <c r="F52" s="28"/>
      <c r="G52" s="32"/>
      <c r="H52" s="43"/>
    </row>
    <row r="53" spans="1:8" ht="15.75">
      <c r="A53" s="63">
        <v>42822</v>
      </c>
      <c r="B53" s="66">
        <v>17</v>
      </c>
      <c r="C53" s="66">
        <v>4</v>
      </c>
      <c r="D53" s="66">
        <v>7</v>
      </c>
      <c r="E53" s="66">
        <v>6</v>
      </c>
      <c r="F53" s="28"/>
      <c r="G53" s="32"/>
      <c r="H53" s="43"/>
    </row>
    <row r="54" spans="1:8" ht="15.75">
      <c r="A54" s="63">
        <v>42823</v>
      </c>
      <c r="B54" s="66">
        <v>27</v>
      </c>
      <c r="C54" s="66">
        <v>23</v>
      </c>
      <c r="D54" s="66">
        <v>2</v>
      </c>
      <c r="E54" s="66">
        <v>2</v>
      </c>
      <c r="F54" s="28"/>
      <c r="G54" s="32"/>
      <c r="H54" s="43"/>
    </row>
    <row r="55" spans="1:8" ht="15">
      <c r="A55" s="63">
        <v>42824</v>
      </c>
      <c r="B55" s="33">
        <v>27</v>
      </c>
      <c r="C55" s="34">
        <v>16</v>
      </c>
      <c r="D55" s="33">
        <v>5</v>
      </c>
      <c r="E55" s="33">
        <v>6</v>
      </c>
      <c r="F55" s="28"/>
      <c r="G55" s="32"/>
      <c r="H55" s="43"/>
    </row>
    <row r="56" spans="1:8" ht="15">
      <c r="A56" s="63">
        <v>42825</v>
      </c>
      <c r="B56" s="33">
        <v>36</v>
      </c>
      <c r="C56" s="33">
        <v>32</v>
      </c>
      <c r="D56" s="33">
        <v>2</v>
      </c>
      <c r="E56" s="33">
        <v>2</v>
      </c>
      <c r="F56" s="28"/>
      <c r="G56" s="32"/>
      <c r="H56" s="43"/>
    </row>
    <row r="57" spans="1:7" ht="16.5" thickBot="1">
      <c r="A57" s="9" t="s">
        <v>25</v>
      </c>
      <c r="B57" s="23">
        <f>SUM(B26:B56)</f>
        <v>592</v>
      </c>
      <c r="C57" s="23">
        <f>SUM(C26:C56)</f>
        <v>332</v>
      </c>
      <c r="D57" s="23">
        <f>SUM(D26:D56)</f>
        <v>152</v>
      </c>
      <c r="E57" s="23">
        <f>SUM(E26:E56)</f>
        <v>108</v>
      </c>
      <c r="F57" s="10"/>
      <c r="G57" s="41"/>
    </row>
    <row r="58" spans="6:7" ht="15">
      <c r="F58" s="10"/>
      <c r="G58" s="10"/>
    </row>
    <row r="59" spans="6:7" ht="15">
      <c r="F59" s="10"/>
      <c r="G59" s="10"/>
    </row>
    <row r="60" spans="6:7" ht="15">
      <c r="F60" s="10"/>
      <c r="G60" s="10"/>
    </row>
    <row r="61" spans="6:7" ht="15">
      <c r="F61" s="10"/>
      <c r="G61" s="10"/>
    </row>
    <row r="62" spans="6:7" ht="15">
      <c r="F62" s="10"/>
      <c r="G62" s="10"/>
    </row>
    <row r="63" spans="6:7" ht="15">
      <c r="F63" s="10"/>
      <c r="G63" s="10"/>
    </row>
    <row r="64" spans="6:7" ht="15">
      <c r="F64" s="10"/>
      <c r="G64" s="10"/>
    </row>
    <row r="65" spans="6:7" ht="15">
      <c r="F65" s="10"/>
      <c r="G65" s="10"/>
    </row>
    <row r="66" spans="6:7" ht="15">
      <c r="F66" s="10"/>
      <c r="G66" s="10"/>
    </row>
    <row r="67" spans="6:7" ht="15">
      <c r="F67" s="10"/>
      <c r="G67" s="10"/>
    </row>
    <row r="68" spans="6:7" ht="15">
      <c r="F68" s="10"/>
      <c r="G68" s="10"/>
    </row>
    <row r="69" spans="6:7" ht="15">
      <c r="F69" s="10"/>
      <c r="G69" s="10"/>
    </row>
    <row r="70" spans="6:7" ht="15">
      <c r="F70" s="10"/>
      <c r="G70" s="10"/>
    </row>
    <row r="71" spans="6:7" ht="15">
      <c r="F71" s="10"/>
      <c r="G71" s="10"/>
    </row>
    <row r="72" spans="6:7" ht="15">
      <c r="F72" s="10"/>
      <c r="G72" s="10"/>
    </row>
    <row r="73" spans="6:7" ht="15">
      <c r="F73" s="10"/>
      <c r="G73" s="10"/>
    </row>
    <row r="74" spans="6:7" ht="15">
      <c r="F74" s="10"/>
      <c r="G74" s="10"/>
    </row>
    <row r="75" spans="6:7" ht="15">
      <c r="F75" s="10"/>
      <c r="G75" s="10"/>
    </row>
    <row r="76" spans="6:7" ht="15">
      <c r="F76" s="10"/>
      <c r="G76" s="10"/>
    </row>
    <row r="77" spans="6:7" ht="15">
      <c r="F77" s="10"/>
      <c r="G77" s="10"/>
    </row>
  </sheetData>
  <sheetProtection/>
  <mergeCells count="20">
    <mergeCell ref="B13:B14"/>
    <mergeCell ref="C13:D13"/>
    <mergeCell ref="E13:F13"/>
    <mergeCell ref="G13:G14"/>
    <mergeCell ref="A1:G1"/>
    <mergeCell ref="A2:G2"/>
    <mergeCell ref="D4:G4"/>
    <mergeCell ref="D9:E9"/>
    <mergeCell ref="B12:G12"/>
    <mergeCell ref="G24:G25"/>
    <mergeCell ref="B18:G18"/>
    <mergeCell ref="C19:D19"/>
    <mergeCell ref="C20:D20"/>
    <mergeCell ref="C21:D21"/>
    <mergeCell ref="A23:E23"/>
    <mergeCell ref="A24:A25"/>
    <mergeCell ref="B24:B25"/>
    <mergeCell ref="C24:C25"/>
    <mergeCell ref="D24:D25"/>
    <mergeCell ref="E24:E25"/>
  </mergeCells>
  <printOptions/>
  <pageMargins left="0.511811024" right="0.511811024" top="0.787401575" bottom="0.787401575" header="0.31496062" footer="0.3149606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77"/>
  <sheetViews>
    <sheetView showGridLines="0" zoomScalePageLayoutView="0" workbookViewId="0" topLeftCell="A1">
      <selection activeCell="C20" sqref="C20:G20"/>
    </sheetView>
  </sheetViews>
  <sheetFormatPr defaultColWidth="9.140625" defaultRowHeight="15"/>
  <cols>
    <col min="1" max="1" width="13.7109375" style="0" bestFit="1" customWidth="1"/>
    <col min="2" max="2" width="14.57421875" style="0" customWidth="1"/>
    <col min="3" max="3" width="11.8515625" style="0" customWidth="1"/>
    <col min="4" max="4" width="12.00390625" style="0" customWidth="1"/>
    <col min="5" max="5" width="19.140625" style="0" customWidth="1"/>
    <col min="6" max="6" width="13.00390625" style="0" customWidth="1"/>
    <col min="7" max="7" width="15.8515625" style="0" customWidth="1"/>
  </cols>
  <sheetData>
    <row r="1" spans="1:8" ht="27" thickBot="1">
      <c r="A1" s="159" t="s">
        <v>0</v>
      </c>
      <c r="B1" s="160"/>
      <c r="C1" s="160"/>
      <c r="D1" s="160"/>
      <c r="E1" s="160"/>
      <c r="F1" s="160"/>
      <c r="G1" s="161"/>
      <c r="H1" s="1"/>
    </row>
    <row r="2" spans="1:8" ht="24" thickBot="1">
      <c r="A2" s="162" t="s">
        <v>33</v>
      </c>
      <c r="B2" s="163"/>
      <c r="C2" s="163"/>
      <c r="D2" s="163"/>
      <c r="E2" s="163"/>
      <c r="F2" s="163"/>
      <c r="G2" s="164"/>
      <c r="H2" s="2"/>
    </row>
    <row r="3" spans="2:8" ht="24" thickBot="1">
      <c r="B3" s="3"/>
      <c r="C3" s="3"/>
      <c r="D3" s="3"/>
      <c r="E3" s="3"/>
      <c r="F3" s="3"/>
      <c r="G3" s="3"/>
      <c r="H3" s="2"/>
    </row>
    <row r="4" spans="4:7" ht="19.5" thickBot="1">
      <c r="D4" s="177" t="s">
        <v>1</v>
      </c>
      <c r="E4" s="178"/>
      <c r="F4" s="178"/>
      <c r="G4" s="179"/>
    </row>
    <row r="5" spans="3:7" ht="15.75">
      <c r="C5" s="18">
        <v>1</v>
      </c>
      <c r="D5" s="47" t="s">
        <v>2</v>
      </c>
      <c r="E5" s="48"/>
      <c r="F5" s="49">
        <f>'[1]Abril'!$H$8</f>
        <v>54</v>
      </c>
      <c r="G5" s="50">
        <f>F5/F9</f>
        <v>0.2288135593220339</v>
      </c>
    </row>
    <row r="6" spans="3:7" ht="15.75">
      <c r="C6" s="18">
        <v>2</v>
      </c>
      <c r="D6" s="15" t="s">
        <v>3</v>
      </c>
      <c r="E6" s="4"/>
      <c r="F6" s="44">
        <f>'[1]Abril'!$H$10</f>
        <v>182</v>
      </c>
      <c r="G6" s="46">
        <f>F6/F9</f>
        <v>0.7711864406779662</v>
      </c>
    </row>
    <row r="7" spans="3:7" ht="15.75">
      <c r="C7" s="18">
        <v>3</v>
      </c>
      <c r="D7" s="16" t="s">
        <v>4</v>
      </c>
      <c r="E7" s="5"/>
      <c r="F7" s="44">
        <v>0</v>
      </c>
      <c r="G7" s="46"/>
    </row>
    <row r="8" spans="3:7" ht="15.75">
      <c r="C8" s="18">
        <v>4</v>
      </c>
      <c r="D8" s="17" t="s">
        <v>5</v>
      </c>
      <c r="E8" s="6"/>
      <c r="F8" s="44">
        <v>0</v>
      </c>
      <c r="G8" s="46"/>
    </row>
    <row r="9" spans="3:7" ht="16.5" thickBot="1">
      <c r="C9" s="18">
        <v>5</v>
      </c>
      <c r="D9" s="165" t="s">
        <v>6</v>
      </c>
      <c r="E9" s="166"/>
      <c r="F9" s="45">
        <f>F5+F6</f>
        <v>236</v>
      </c>
      <c r="G9" s="65">
        <v>1</v>
      </c>
    </row>
    <row r="10" ht="15">
      <c r="J10" s="36"/>
    </row>
    <row r="11" ht="15.75" thickBot="1">
      <c r="J11" s="36"/>
    </row>
    <row r="12" spans="2:10" ht="19.5" thickBot="1">
      <c r="B12" s="167" t="s">
        <v>7</v>
      </c>
      <c r="C12" s="168"/>
      <c r="D12" s="168"/>
      <c r="E12" s="168"/>
      <c r="F12" s="168"/>
      <c r="G12" s="169"/>
      <c r="H12" s="7"/>
      <c r="J12" s="36"/>
    </row>
    <row r="13" spans="1:10" ht="15.75">
      <c r="A13" s="58"/>
      <c r="B13" s="175" t="s">
        <v>8</v>
      </c>
      <c r="C13" s="172" t="s">
        <v>9</v>
      </c>
      <c r="D13" s="172"/>
      <c r="E13" s="172" t="s">
        <v>10</v>
      </c>
      <c r="F13" s="172"/>
      <c r="G13" s="173" t="s">
        <v>11</v>
      </c>
      <c r="J13" s="36"/>
    </row>
    <row r="14" spans="1:10" ht="15.75">
      <c r="A14" s="58"/>
      <c r="B14" s="176"/>
      <c r="C14" s="40" t="s">
        <v>12</v>
      </c>
      <c r="D14" s="40" t="s">
        <v>13</v>
      </c>
      <c r="E14" s="40" t="s">
        <v>12</v>
      </c>
      <c r="F14" s="40" t="s">
        <v>13</v>
      </c>
      <c r="G14" s="174"/>
      <c r="J14" s="36"/>
    </row>
    <row r="15" spans="1:10" ht="15.75" thickBot="1">
      <c r="A15" s="59"/>
      <c r="B15" s="74">
        <f>C57</f>
        <v>211</v>
      </c>
      <c r="C15" s="29">
        <v>172</v>
      </c>
      <c r="D15" s="21">
        <v>18</v>
      </c>
      <c r="E15" s="21">
        <v>15</v>
      </c>
      <c r="F15" s="22">
        <v>6</v>
      </c>
      <c r="G15" s="42">
        <v>5</v>
      </c>
      <c r="I15" s="8"/>
      <c r="J15" s="37"/>
    </row>
    <row r="16" spans="1:10" ht="15.75" thickBot="1">
      <c r="A16" s="8"/>
      <c r="B16" s="69">
        <v>1</v>
      </c>
      <c r="C16" s="75">
        <f>C15/B15</f>
        <v>0.8151658767772512</v>
      </c>
      <c r="D16" s="68">
        <f>D15/B15</f>
        <v>0.08530805687203792</v>
      </c>
      <c r="E16" s="68">
        <f>E15/B15</f>
        <v>0.07109004739336493</v>
      </c>
      <c r="F16" s="68">
        <f>F15/B15</f>
        <v>0.02843601895734597</v>
      </c>
      <c r="G16" s="68">
        <f>G15/B15</f>
        <v>0.023696682464454975</v>
      </c>
      <c r="I16" s="8"/>
      <c r="J16" s="36"/>
    </row>
    <row r="17" spans="1:10" s="19" customFormat="1" ht="27" customHeight="1" thickBot="1">
      <c r="A17" s="10"/>
      <c r="B17" s="10"/>
      <c r="C17" s="20"/>
      <c r="D17" s="20"/>
      <c r="E17" s="10"/>
      <c r="F17" s="10"/>
      <c r="G17" s="10"/>
      <c r="I17" s="10"/>
      <c r="J17" s="38"/>
    </row>
    <row r="18" spans="2:14" ht="19.5" customHeight="1" thickBot="1">
      <c r="B18" s="136" t="s">
        <v>14</v>
      </c>
      <c r="C18" s="137"/>
      <c r="D18" s="137"/>
      <c r="E18" s="137"/>
      <c r="F18" s="137"/>
      <c r="G18" s="138"/>
      <c r="I18" s="8"/>
      <c r="J18" s="38"/>
      <c r="K18" s="19"/>
      <c r="L18" s="19"/>
      <c r="M18" s="10"/>
      <c r="N18" s="10"/>
    </row>
    <row r="19" spans="2:14" ht="50.25" customHeight="1">
      <c r="B19" s="14" t="s">
        <v>15</v>
      </c>
      <c r="C19" s="139" t="s">
        <v>31</v>
      </c>
      <c r="D19" s="140"/>
      <c r="E19" s="25" t="s">
        <v>32</v>
      </c>
      <c r="F19" s="26" t="s">
        <v>18</v>
      </c>
      <c r="G19" s="27" t="s">
        <v>26</v>
      </c>
      <c r="I19" s="8"/>
      <c r="J19" s="38"/>
      <c r="K19" s="19"/>
      <c r="L19" s="19"/>
      <c r="M19" s="10"/>
      <c r="N19" s="10"/>
    </row>
    <row r="20" spans="2:14" ht="14.25" customHeight="1">
      <c r="B20" s="70">
        <f>D57</f>
        <v>87</v>
      </c>
      <c r="C20" s="141">
        <v>1</v>
      </c>
      <c r="D20" s="180"/>
      <c r="E20" s="29">
        <v>36</v>
      </c>
      <c r="F20" s="29">
        <v>49</v>
      </c>
      <c r="G20" s="71">
        <v>1</v>
      </c>
      <c r="I20" s="8"/>
      <c r="J20" s="38"/>
      <c r="K20" s="19"/>
      <c r="L20" s="19"/>
      <c r="M20" s="10"/>
      <c r="N20" s="10"/>
    </row>
    <row r="21" spans="2:14" ht="15">
      <c r="B21" s="68">
        <v>1</v>
      </c>
      <c r="C21" s="184">
        <f>C20/B20</f>
        <v>0.011494252873563218</v>
      </c>
      <c r="D21" s="185"/>
      <c r="E21" s="68">
        <f>E20/B20</f>
        <v>0.41379310344827586</v>
      </c>
      <c r="F21" s="68">
        <f>F20/B20</f>
        <v>0.5632183908045977</v>
      </c>
      <c r="G21" s="68">
        <f>G20/B20</f>
        <v>0.011494252873563218</v>
      </c>
      <c r="I21" s="8"/>
      <c r="J21" s="38"/>
      <c r="K21" s="19"/>
      <c r="L21" s="19"/>
      <c r="M21" s="10"/>
      <c r="N21" s="10"/>
    </row>
    <row r="22" spans="6:14" ht="15.75" thickBot="1">
      <c r="F22" s="10"/>
      <c r="G22" s="10"/>
      <c r="I22" s="8"/>
      <c r="J22" s="38"/>
      <c r="K22" s="19"/>
      <c r="L22" s="19"/>
      <c r="M22" s="10"/>
      <c r="N22" s="10"/>
    </row>
    <row r="23" spans="1:14" ht="19.5" customHeight="1" thickBot="1">
      <c r="A23" s="143" t="s">
        <v>19</v>
      </c>
      <c r="B23" s="144"/>
      <c r="C23" s="144"/>
      <c r="D23" s="144"/>
      <c r="E23" s="145"/>
      <c r="F23" s="11"/>
      <c r="G23" s="11"/>
      <c r="H23" s="1"/>
      <c r="J23" s="38"/>
      <c r="K23" s="19"/>
      <c r="L23" s="19"/>
      <c r="M23" s="10"/>
      <c r="N23" s="10"/>
    </row>
    <row r="24" spans="1:14" ht="23.25" customHeight="1">
      <c r="A24" s="146" t="s">
        <v>20</v>
      </c>
      <c r="B24" s="148" t="s">
        <v>21</v>
      </c>
      <c r="C24" s="150" t="s">
        <v>22</v>
      </c>
      <c r="D24" s="152" t="s">
        <v>23</v>
      </c>
      <c r="E24" s="181" t="s">
        <v>24</v>
      </c>
      <c r="F24" s="12"/>
      <c r="G24" s="156" t="s">
        <v>11</v>
      </c>
      <c r="J24" s="38"/>
      <c r="K24" s="19"/>
      <c r="L24" s="19"/>
      <c r="M24" s="10"/>
      <c r="N24" s="10"/>
    </row>
    <row r="25" spans="1:14" ht="16.5" thickBot="1">
      <c r="A25" s="147"/>
      <c r="B25" s="189"/>
      <c r="C25" s="190"/>
      <c r="D25" s="191"/>
      <c r="E25" s="192"/>
      <c r="F25" s="13"/>
      <c r="G25" s="183"/>
      <c r="J25" s="38"/>
      <c r="K25" s="19"/>
      <c r="L25" s="19"/>
      <c r="M25" s="10"/>
      <c r="N25" s="10"/>
    </row>
    <row r="26" spans="1:14" ht="15.75">
      <c r="A26" s="64">
        <v>42826</v>
      </c>
      <c r="B26" s="67"/>
      <c r="C26" s="67"/>
      <c r="D26" s="67"/>
      <c r="E26" s="67"/>
      <c r="F26" s="30"/>
      <c r="G26" s="31"/>
      <c r="H26" s="43"/>
      <c r="J26" s="38"/>
      <c r="K26" s="19"/>
      <c r="L26" s="19"/>
      <c r="M26" s="10"/>
      <c r="N26" s="10"/>
    </row>
    <row r="27" spans="1:14" ht="15.75">
      <c r="A27" s="64">
        <v>42827</v>
      </c>
      <c r="B27" s="67"/>
      <c r="C27" s="67"/>
      <c r="D27" s="67"/>
      <c r="E27" s="67"/>
      <c r="F27" s="30"/>
      <c r="G27" s="32"/>
      <c r="H27" s="43"/>
      <c r="J27" s="38"/>
      <c r="K27" s="19"/>
      <c r="L27" s="19"/>
      <c r="M27" s="10"/>
      <c r="N27" s="10"/>
    </row>
    <row r="28" spans="1:14" ht="15.75">
      <c r="A28" s="63">
        <v>42828</v>
      </c>
      <c r="B28" s="66">
        <v>19</v>
      </c>
      <c r="C28" s="66">
        <v>7</v>
      </c>
      <c r="D28" s="66">
        <v>5</v>
      </c>
      <c r="E28" s="66">
        <v>7</v>
      </c>
      <c r="F28" s="28"/>
      <c r="G28" s="32"/>
      <c r="H28" s="43"/>
      <c r="J28" s="38"/>
      <c r="K28" s="19"/>
      <c r="L28" s="10"/>
      <c r="M28" s="10"/>
      <c r="N28" s="10"/>
    </row>
    <row r="29" spans="1:10" ht="15.75">
      <c r="A29" s="63">
        <v>42829</v>
      </c>
      <c r="B29" s="66">
        <v>10</v>
      </c>
      <c r="C29" s="66">
        <v>3</v>
      </c>
      <c r="D29" s="66">
        <v>3</v>
      </c>
      <c r="E29" s="66">
        <v>4</v>
      </c>
      <c r="F29" s="28"/>
      <c r="G29" s="32"/>
      <c r="H29" s="43"/>
      <c r="J29" s="39"/>
    </row>
    <row r="30" spans="1:8" ht="15.75">
      <c r="A30" s="63">
        <v>42830</v>
      </c>
      <c r="B30" s="66">
        <v>27</v>
      </c>
      <c r="C30" s="66">
        <v>16</v>
      </c>
      <c r="D30" s="66">
        <v>5</v>
      </c>
      <c r="E30" s="66">
        <v>6</v>
      </c>
      <c r="F30" s="28"/>
      <c r="G30" s="32"/>
      <c r="H30" s="43"/>
    </row>
    <row r="31" spans="1:8" ht="15.75">
      <c r="A31" s="63">
        <v>42831</v>
      </c>
      <c r="B31" s="66">
        <v>27</v>
      </c>
      <c r="C31" s="66">
        <v>19</v>
      </c>
      <c r="D31" s="66">
        <v>4</v>
      </c>
      <c r="E31" s="66">
        <v>4</v>
      </c>
      <c r="F31" s="28"/>
      <c r="G31" s="32">
        <v>1</v>
      </c>
      <c r="H31" s="43"/>
    </row>
    <row r="32" spans="1:8" ht="15.75">
      <c r="A32" s="63">
        <v>42832</v>
      </c>
      <c r="B32" s="66">
        <v>25</v>
      </c>
      <c r="C32" s="66">
        <v>12</v>
      </c>
      <c r="D32" s="66">
        <v>9</v>
      </c>
      <c r="E32" s="66">
        <v>4</v>
      </c>
      <c r="F32" s="28"/>
      <c r="G32" s="32">
        <v>4</v>
      </c>
      <c r="H32" s="43"/>
    </row>
    <row r="33" spans="1:8" ht="15.75">
      <c r="A33" s="64">
        <v>42833</v>
      </c>
      <c r="B33" s="67"/>
      <c r="C33" s="67"/>
      <c r="D33" s="67"/>
      <c r="E33" s="67"/>
      <c r="F33" s="28"/>
      <c r="G33" s="32"/>
      <c r="H33" s="43"/>
    </row>
    <row r="34" spans="1:8" ht="15.75">
      <c r="A34" s="64">
        <v>42834</v>
      </c>
      <c r="B34" s="67"/>
      <c r="C34" s="67"/>
      <c r="D34" s="67"/>
      <c r="E34" s="67"/>
      <c r="F34" s="28"/>
      <c r="G34" s="32"/>
      <c r="H34" s="43"/>
    </row>
    <row r="35" spans="1:8" ht="15.75">
      <c r="A35" s="63">
        <v>42835</v>
      </c>
      <c r="B35" s="66">
        <v>23</v>
      </c>
      <c r="C35" s="66">
        <v>10</v>
      </c>
      <c r="D35" s="66">
        <v>9</v>
      </c>
      <c r="E35" s="66">
        <v>4</v>
      </c>
      <c r="F35" s="28"/>
      <c r="G35" s="32"/>
      <c r="H35" s="43"/>
    </row>
    <row r="36" spans="1:8" ht="15.75">
      <c r="A36" s="63">
        <v>42836</v>
      </c>
      <c r="B36" s="66">
        <v>21</v>
      </c>
      <c r="C36" s="66">
        <v>10</v>
      </c>
      <c r="D36" s="66">
        <v>7</v>
      </c>
      <c r="E36" s="66">
        <v>4</v>
      </c>
      <c r="F36" s="28"/>
      <c r="G36" s="32"/>
      <c r="H36" s="43"/>
    </row>
    <row r="37" spans="1:8" ht="15.75">
      <c r="A37" s="63">
        <v>42837</v>
      </c>
      <c r="B37" s="66">
        <v>26</v>
      </c>
      <c r="C37" s="66">
        <v>16</v>
      </c>
      <c r="D37" s="66">
        <v>4</v>
      </c>
      <c r="E37" s="66">
        <v>6</v>
      </c>
      <c r="F37" s="28"/>
      <c r="G37" s="32"/>
      <c r="H37" s="43"/>
    </row>
    <row r="38" spans="1:8" ht="15">
      <c r="A38" s="64">
        <v>42838</v>
      </c>
      <c r="B38" s="78"/>
      <c r="C38" s="78"/>
      <c r="D38" s="78"/>
      <c r="E38" s="78"/>
      <c r="F38" s="28"/>
      <c r="G38" s="32"/>
      <c r="H38" s="43"/>
    </row>
    <row r="39" spans="1:8" ht="15.75">
      <c r="A39" s="64">
        <v>42839</v>
      </c>
      <c r="B39" s="67"/>
      <c r="C39" s="67"/>
      <c r="D39" s="67"/>
      <c r="E39" s="67"/>
      <c r="F39" s="28"/>
      <c r="G39" s="32"/>
      <c r="H39" s="43"/>
    </row>
    <row r="40" spans="1:8" ht="15.75">
      <c r="A40" s="64">
        <v>42840</v>
      </c>
      <c r="B40" s="67"/>
      <c r="C40" s="67"/>
      <c r="D40" s="67"/>
      <c r="E40" s="67"/>
      <c r="F40" s="28"/>
      <c r="G40" s="32"/>
      <c r="H40" s="43"/>
    </row>
    <row r="41" spans="1:8" ht="15.75">
      <c r="A41" s="64">
        <v>42841</v>
      </c>
      <c r="B41" s="67"/>
      <c r="C41" s="67"/>
      <c r="D41" s="67"/>
      <c r="E41" s="67"/>
      <c r="F41" s="28"/>
      <c r="G41" s="32"/>
      <c r="H41" s="43"/>
    </row>
    <row r="42" spans="1:8" ht="15.75">
      <c r="A42" s="63">
        <v>42842</v>
      </c>
      <c r="B42" s="66">
        <v>23</v>
      </c>
      <c r="C42" s="66">
        <v>11</v>
      </c>
      <c r="D42" s="66">
        <v>6</v>
      </c>
      <c r="E42" s="66">
        <v>6</v>
      </c>
      <c r="F42" s="28"/>
      <c r="G42" s="32"/>
      <c r="H42" s="43"/>
    </row>
    <row r="43" spans="1:8" ht="15.75">
      <c r="A43" s="63">
        <v>42843</v>
      </c>
      <c r="B43" s="66">
        <v>12</v>
      </c>
      <c r="C43" s="66">
        <v>8</v>
      </c>
      <c r="D43" s="66">
        <v>1</v>
      </c>
      <c r="E43" s="66">
        <v>3</v>
      </c>
      <c r="F43" s="28"/>
      <c r="G43" s="32"/>
      <c r="H43" s="43"/>
    </row>
    <row r="44" spans="1:8" ht="15.75">
      <c r="A44" s="63">
        <v>42844</v>
      </c>
      <c r="B44" s="66">
        <v>27</v>
      </c>
      <c r="C44" s="66">
        <v>13</v>
      </c>
      <c r="D44" s="66">
        <v>3</v>
      </c>
      <c r="E44" s="66">
        <v>11</v>
      </c>
      <c r="F44" s="28"/>
      <c r="G44" s="32"/>
      <c r="H44" s="43"/>
    </row>
    <row r="45" spans="1:8" ht="15">
      <c r="A45" s="63">
        <v>42845</v>
      </c>
      <c r="B45" s="33">
        <v>27</v>
      </c>
      <c r="C45" s="34">
        <v>17</v>
      </c>
      <c r="D45" s="33">
        <v>3</v>
      </c>
      <c r="E45" s="33">
        <v>7</v>
      </c>
      <c r="F45" s="28"/>
      <c r="G45" s="32"/>
      <c r="H45" s="43"/>
    </row>
    <row r="46" spans="1:8" ht="15.75">
      <c r="A46" s="64">
        <v>42846</v>
      </c>
      <c r="B46" s="67"/>
      <c r="C46" s="67"/>
      <c r="D46" s="67"/>
      <c r="E46" s="67"/>
      <c r="F46" s="28"/>
      <c r="G46" s="32"/>
      <c r="H46" s="43"/>
    </row>
    <row r="47" spans="1:8" ht="15.75">
      <c r="A47" s="64">
        <v>42847</v>
      </c>
      <c r="B47" s="67"/>
      <c r="C47" s="67"/>
      <c r="D47" s="67"/>
      <c r="E47" s="67"/>
      <c r="F47" s="28"/>
      <c r="G47" s="32"/>
      <c r="H47" s="43"/>
    </row>
    <row r="48" spans="1:8" ht="15.75">
      <c r="A48" s="64">
        <v>42848</v>
      </c>
      <c r="B48" s="67"/>
      <c r="C48" s="67"/>
      <c r="D48" s="67"/>
      <c r="E48" s="67"/>
      <c r="F48" s="28"/>
      <c r="G48" s="32"/>
      <c r="H48" s="43"/>
    </row>
    <row r="49" spans="1:8" ht="15.75">
      <c r="A49" s="63">
        <v>42849</v>
      </c>
      <c r="B49" s="66">
        <v>24</v>
      </c>
      <c r="C49" s="66">
        <v>14</v>
      </c>
      <c r="D49" s="66">
        <v>8</v>
      </c>
      <c r="E49" s="66">
        <v>2</v>
      </c>
      <c r="F49" s="28"/>
      <c r="G49" s="32"/>
      <c r="H49" s="43"/>
    </row>
    <row r="50" spans="1:8" ht="15.75">
      <c r="A50" s="63">
        <v>42850</v>
      </c>
      <c r="B50" s="66">
        <v>30</v>
      </c>
      <c r="C50" s="66">
        <v>17</v>
      </c>
      <c r="D50" s="66">
        <v>7</v>
      </c>
      <c r="E50" s="66">
        <v>6</v>
      </c>
      <c r="F50" s="28"/>
      <c r="G50" s="32"/>
      <c r="H50" s="43"/>
    </row>
    <row r="51" spans="1:8" ht="15.75">
      <c r="A51" s="63">
        <v>42851</v>
      </c>
      <c r="B51" s="66">
        <v>28</v>
      </c>
      <c r="C51" s="66">
        <v>19</v>
      </c>
      <c r="D51" s="66">
        <v>6</v>
      </c>
      <c r="E51" s="66">
        <v>3</v>
      </c>
      <c r="F51" s="28"/>
      <c r="G51" s="32"/>
      <c r="H51" s="43"/>
    </row>
    <row r="52" spans="1:8" ht="15.75">
      <c r="A52" s="63">
        <v>42852</v>
      </c>
      <c r="B52" s="66">
        <v>28</v>
      </c>
      <c r="C52" s="66">
        <v>17</v>
      </c>
      <c r="D52" s="66">
        <v>5</v>
      </c>
      <c r="E52" s="66">
        <v>6</v>
      </c>
      <c r="F52" s="28"/>
      <c r="G52" s="32"/>
      <c r="H52" s="43"/>
    </row>
    <row r="53" spans="1:8" ht="15.75">
      <c r="A53" s="63">
        <v>42853</v>
      </c>
      <c r="B53" s="66">
        <v>4</v>
      </c>
      <c r="C53" s="66">
        <v>2</v>
      </c>
      <c r="D53" s="66">
        <v>2</v>
      </c>
      <c r="E53" s="66">
        <v>0</v>
      </c>
      <c r="F53" s="28"/>
      <c r="G53" s="32"/>
      <c r="H53" s="43"/>
    </row>
    <row r="54" spans="1:8" ht="15.75">
      <c r="A54" s="64">
        <v>42854</v>
      </c>
      <c r="B54" s="67"/>
      <c r="C54" s="67"/>
      <c r="D54" s="67"/>
      <c r="E54" s="67"/>
      <c r="F54" s="28"/>
      <c r="G54" s="32"/>
      <c r="H54" s="43"/>
    </row>
    <row r="55" spans="1:8" ht="15">
      <c r="A55" s="64">
        <v>42855</v>
      </c>
      <c r="B55" s="78"/>
      <c r="C55" s="79"/>
      <c r="D55" s="78"/>
      <c r="E55" s="78"/>
      <c r="F55" s="28"/>
      <c r="G55" s="32"/>
      <c r="H55" s="43"/>
    </row>
    <row r="56" spans="1:8" ht="15">
      <c r="A56" s="63"/>
      <c r="B56" s="33"/>
      <c r="C56" s="33"/>
      <c r="D56" s="33"/>
      <c r="E56" s="33"/>
      <c r="F56" s="28"/>
      <c r="G56" s="32"/>
      <c r="H56" s="43"/>
    </row>
    <row r="57" spans="1:7" ht="16.5" thickBot="1">
      <c r="A57" s="9" t="s">
        <v>25</v>
      </c>
      <c r="B57" s="23">
        <f>SUM(B26:B56)</f>
        <v>381</v>
      </c>
      <c r="C57" s="23">
        <f>SUM(C26:C56)</f>
        <v>211</v>
      </c>
      <c r="D57" s="23">
        <f>SUM(D26:D56)</f>
        <v>87</v>
      </c>
      <c r="E57" s="23">
        <f>SUM(E26:E56)</f>
        <v>83</v>
      </c>
      <c r="F57" s="10"/>
      <c r="G57" s="41"/>
    </row>
    <row r="58" spans="6:7" ht="15">
      <c r="F58" s="10"/>
      <c r="G58" s="10"/>
    </row>
    <row r="59" spans="6:7" ht="15">
      <c r="F59" s="10"/>
      <c r="G59" s="10"/>
    </row>
    <row r="60" spans="6:7" ht="15">
      <c r="F60" s="10"/>
      <c r="G60" s="10"/>
    </row>
    <row r="61" spans="6:7" ht="15">
      <c r="F61" s="10"/>
      <c r="G61" s="10"/>
    </row>
    <row r="62" spans="6:7" ht="15">
      <c r="F62" s="10"/>
      <c r="G62" s="10"/>
    </row>
    <row r="63" spans="6:7" ht="15">
      <c r="F63" s="10"/>
      <c r="G63" s="10"/>
    </row>
    <row r="64" spans="6:7" ht="15">
      <c r="F64" s="10"/>
      <c r="G64" s="10"/>
    </row>
    <row r="65" spans="6:7" ht="15">
      <c r="F65" s="10"/>
      <c r="G65" s="10"/>
    </row>
    <row r="66" spans="6:7" ht="15">
      <c r="F66" s="10"/>
      <c r="G66" s="10"/>
    </row>
    <row r="67" spans="6:7" ht="15">
      <c r="F67" s="10"/>
      <c r="G67" s="10"/>
    </row>
    <row r="68" spans="6:7" ht="15">
      <c r="F68" s="10"/>
      <c r="G68" s="10"/>
    </row>
    <row r="69" spans="6:7" ht="15">
      <c r="F69" s="10"/>
      <c r="G69" s="10"/>
    </row>
    <row r="70" spans="6:7" ht="15">
      <c r="F70" s="10"/>
      <c r="G70" s="10"/>
    </row>
    <row r="71" spans="6:7" ht="15">
      <c r="F71" s="10"/>
      <c r="G71" s="10"/>
    </row>
    <row r="72" spans="6:7" ht="15">
      <c r="F72" s="10"/>
      <c r="G72" s="10"/>
    </row>
    <row r="73" spans="6:7" ht="15">
      <c r="F73" s="10"/>
      <c r="G73" s="10"/>
    </row>
    <row r="74" spans="6:7" ht="15">
      <c r="F74" s="10"/>
      <c r="G74" s="10"/>
    </row>
    <row r="75" spans="6:7" ht="15">
      <c r="F75" s="10"/>
      <c r="G75" s="10"/>
    </row>
    <row r="76" spans="6:7" ht="15">
      <c r="F76" s="10"/>
      <c r="G76" s="10"/>
    </row>
    <row r="77" spans="6:7" ht="15">
      <c r="F77" s="10"/>
      <c r="G77" s="10"/>
    </row>
  </sheetData>
  <sheetProtection/>
  <mergeCells count="20">
    <mergeCell ref="G24:G25"/>
    <mergeCell ref="B18:G18"/>
    <mergeCell ref="C19:D19"/>
    <mergeCell ref="C20:D20"/>
    <mergeCell ref="C21:D21"/>
    <mergeCell ref="A23:E23"/>
    <mergeCell ref="A24:A25"/>
    <mergeCell ref="B24:B25"/>
    <mergeCell ref="C24:C25"/>
    <mergeCell ref="D24:D25"/>
    <mergeCell ref="E24:E25"/>
    <mergeCell ref="B13:B14"/>
    <mergeCell ref="C13:D13"/>
    <mergeCell ref="E13:F13"/>
    <mergeCell ref="G13:G14"/>
    <mergeCell ref="A1:G1"/>
    <mergeCell ref="A2:G2"/>
    <mergeCell ref="D4:G4"/>
    <mergeCell ref="D9:E9"/>
    <mergeCell ref="B12:G12"/>
  </mergeCells>
  <printOptions/>
  <pageMargins left="0.511811024" right="0.511811024" top="0.787401575" bottom="0.787401575" header="0.31496062" footer="0.3149606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77"/>
  <sheetViews>
    <sheetView showGridLines="0" zoomScalePageLayoutView="0" workbookViewId="0" topLeftCell="A1">
      <selection activeCell="C20" sqref="C20:G20"/>
    </sheetView>
  </sheetViews>
  <sheetFormatPr defaultColWidth="9.140625" defaultRowHeight="15"/>
  <cols>
    <col min="1" max="1" width="13.7109375" style="0" bestFit="1" customWidth="1"/>
    <col min="2" max="2" width="14.57421875" style="0" customWidth="1"/>
    <col min="3" max="3" width="11.8515625" style="0" customWidth="1"/>
    <col min="4" max="4" width="12.00390625" style="0" customWidth="1"/>
    <col min="5" max="5" width="19.140625" style="0" customWidth="1"/>
    <col min="6" max="6" width="13.00390625" style="0" customWidth="1"/>
    <col min="7" max="7" width="15.8515625" style="0" customWidth="1"/>
  </cols>
  <sheetData>
    <row r="1" spans="1:8" ht="27" thickBot="1">
      <c r="A1" s="159" t="s">
        <v>0</v>
      </c>
      <c r="B1" s="160"/>
      <c r="C1" s="160"/>
      <c r="D1" s="160"/>
      <c r="E1" s="160"/>
      <c r="F1" s="160"/>
      <c r="G1" s="161"/>
      <c r="H1" s="1"/>
    </row>
    <row r="2" spans="1:8" ht="24" thickBot="1">
      <c r="A2" s="162" t="s">
        <v>34</v>
      </c>
      <c r="B2" s="163"/>
      <c r="C2" s="163"/>
      <c r="D2" s="163"/>
      <c r="E2" s="163"/>
      <c r="F2" s="163"/>
      <c r="G2" s="164"/>
      <c r="H2" s="2"/>
    </row>
    <row r="3" spans="2:8" ht="24" thickBot="1">
      <c r="B3" s="3"/>
      <c r="C3" s="3"/>
      <c r="D3" s="3"/>
      <c r="E3" s="3"/>
      <c r="F3" s="3"/>
      <c r="G3" s="3"/>
      <c r="H3" s="2"/>
    </row>
    <row r="4" spans="4:7" ht="19.5" thickBot="1">
      <c r="D4" s="177" t="s">
        <v>1</v>
      </c>
      <c r="E4" s="178"/>
      <c r="F4" s="178"/>
      <c r="G4" s="179"/>
    </row>
    <row r="5" spans="3:7" ht="15.75">
      <c r="C5" s="18">
        <v>1</v>
      </c>
      <c r="D5" s="47" t="s">
        <v>2</v>
      </c>
      <c r="E5" s="48"/>
      <c r="F5" s="49">
        <v>51</v>
      </c>
      <c r="G5" s="50">
        <f>F5/F8</f>
        <v>0.15269461077844312</v>
      </c>
    </row>
    <row r="6" spans="3:7" ht="15.75">
      <c r="C6" s="18">
        <v>2</v>
      </c>
      <c r="D6" s="15" t="s">
        <v>3</v>
      </c>
      <c r="E6" s="4"/>
      <c r="F6" s="44">
        <v>275</v>
      </c>
      <c r="G6" s="46">
        <f>F6/F8</f>
        <v>0.8233532934131736</v>
      </c>
    </row>
    <row r="7" spans="3:7" ht="15.75">
      <c r="C7" s="18">
        <v>3</v>
      </c>
      <c r="D7" s="16" t="s">
        <v>4</v>
      </c>
      <c r="E7" s="5"/>
      <c r="F7" s="44">
        <v>8</v>
      </c>
      <c r="G7" s="46">
        <f>F7/F8</f>
        <v>0.023952095808383235</v>
      </c>
    </row>
    <row r="8" spans="3:7" ht="15.75">
      <c r="C8" s="18">
        <v>4</v>
      </c>
      <c r="D8" s="17" t="s">
        <v>5</v>
      </c>
      <c r="E8" s="6"/>
      <c r="F8" s="44">
        <f>SUM(F5:F7)</f>
        <v>334</v>
      </c>
      <c r="G8" s="46"/>
    </row>
    <row r="9" spans="3:7" ht="16.5" thickBot="1">
      <c r="C9" s="18">
        <v>5</v>
      </c>
      <c r="D9" s="165" t="s">
        <v>6</v>
      </c>
      <c r="E9" s="166"/>
      <c r="F9" s="45">
        <f>F8-F7</f>
        <v>326</v>
      </c>
      <c r="G9" s="65">
        <v>1</v>
      </c>
    </row>
    <row r="10" ht="15">
      <c r="J10" s="36"/>
    </row>
    <row r="11" ht="15.75" thickBot="1">
      <c r="J11" s="36"/>
    </row>
    <row r="12" spans="2:10" ht="19.5" thickBot="1">
      <c r="B12" s="167" t="s">
        <v>7</v>
      </c>
      <c r="C12" s="168"/>
      <c r="D12" s="168"/>
      <c r="E12" s="168"/>
      <c r="F12" s="168"/>
      <c r="G12" s="169"/>
      <c r="H12" s="7"/>
      <c r="J12" s="36"/>
    </row>
    <row r="13" spans="1:10" ht="15.75">
      <c r="A13" s="58"/>
      <c r="B13" s="175" t="s">
        <v>8</v>
      </c>
      <c r="C13" s="172" t="s">
        <v>9</v>
      </c>
      <c r="D13" s="172"/>
      <c r="E13" s="172" t="s">
        <v>10</v>
      </c>
      <c r="F13" s="172"/>
      <c r="G13" s="173" t="s">
        <v>11</v>
      </c>
      <c r="J13" s="36"/>
    </row>
    <row r="14" spans="1:10" ht="15.75">
      <c r="A14" s="58"/>
      <c r="B14" s="176"/>
      <c r="C14" s="40" t="s">
        <v>12</v>
      </c>
      <c r="D14" s="40" t="s">
        <v>13</v>
      </c>
      <c r="E14" s="40" t="s">
        <v>12</v>
      </c>
      <c r="F14" s="40" t="s">
        <v>13</v>
      </c>
      <c r="G14" s="174"/>
      <c r="J14" s="36"/>
    </row>
    <row r="15" spans="1:10" ht="15.75" thickBot="1">
      <c r="A15" s="59"/>
      <c r="B15" s="76">
        <f>C57</f>
        <v>238</v>
      </c>
      <c r="C15" s="29">
        <v>187</v>
      </c>
      <c r="D15" s="21">
        <v>23</v>
      </c>
      <c r="E15" s="21">
        <v>14</v>
      </c>
      <c r="F15" s="22">
        <v>14</v>
      </c>
      <c r="G15" s="42">
        <f>G57</f>
        <v>27</v>
      </c>
      <c r="I15" s="8"/>
      <c r="J15" s="37"/>
    </row>
    <row r="16" spans="1:10" ht="15.75" thickBot="1">
      <c r="A16" s="8"/>
      <c r="B16" s="69">
        <v>1</v>
      </c>
      <c r="C16" s="77">
        <f>C15/B15</f>
        <v>0.7857142857142857</v>
      </c>
      <c r="D16" s="68">
        <f>D15/B15</f>
        <v>0.09663865546218488</v>
      </c>
      <c r="E16" s="68">
        <f>E15/B15</f>
        <v>0.058823529411764705</v>
      </c>
      <c r="F16" s="68">
        <f>F15/B15</f>
        <v>0.058823529411764705</v>
      </c>
      <c r="G16" s="68">
        <f>G15/B15</f>
        <v>0.1134453781512605</v>
      </c>
      <c r="I16" s="8"/>
      <c r="J16" s="36"/>
    </row>
    <row r="17" spans="1:10" s="19" customFormat="1" ht="27" customHeight="1" thickBot="1">
      <c r="A17" s="10"/>
      <c r="B17" s="10"/>
      <c r="C17" s="20"/>
      <c r="D17" s="20"/>
      <c r="E17" s="10"/>
      <c r="F17" s="10"/>
      <c r="G17" s="10"/>
      <c r="I17" s="10"/>
      <c r="J17" s="38"/>
    </row>
    <row r="18" spans="2:14" ht="19.5" customHeight="1" thickBot="1">
      <c r="B18" s="136" t="s">
        <v>14</v>
      </c>
      <c r="C18" s="137"/>
      <c r="D18" s="137"/>
      <c r="E18" s="137"/>
      <c r="F18" s="137"/>
      <c r="G18" s="138"/>
      <c r="I18" s="8"/>
      <c r="J18" s="38"/>
      <c r="K18" s="19"/>
      <c r="L18" s="19"/>
      <c r="M18" s="10"/>
      <c r="N18" s="10"/>
    </row>
    <row r="19" spans="2:14" ht="50.25" customHeight="1">
      <c r="B19" s="14" t="s">
        <v>15</v>
      </c>
      <c r="C19" s="139" t="s">
        <v>31</v>
      </c>
      <c r="D19" s="140"/>
      <c r="E19" s="25" t="s">
        <v>32</v>
      </c>
      <c r="F19" s="26" t="s">
        <v>18</v>
      </c>
      <c r="G19" s="27" t="s">
        <v>26</v>
      </c>
      <c r="I19" s="8"/>
      <c r="J19" s="38"/>
      <c r="K19" s="19"/>
      <c r="L19" s="19"/>
      <c r="M19" s="10"/>
      <c r="N19" s="10"/>
    </row>
    <row r="20" spans="2:14" ht="14.25" customHeight="1">
      <c r="B20" s="70">
        <f>D57</f>
        <v>104</v>
      </c>
      <c r="C20" s="141">
        <v>6</v>
      </c>
      <c r="D20" s="180"/>
      <c r="E20" s="29">
        <v>53</v>
      </c>
      <c r="F20" s="29">
        <v>40</v>
      </c>
      <c r="G20" s="71">
        <v>5</v>
      </c>
      <c r="I20" s="8"/>
      <c r="J20" s="38"/>
      <c r="K20" s="19"/>
      <c r="L20" s="19"/>
      <c r="M20" s="10"/>
      <c r="N20" s="10"/>
    </row>
    <row r="21" spans="2:14" ht="15">
      <c r="B21" s="68">
        <v>1</v>
      </c>
      <c r="C21" s="184">
        <f>C20/B20</f>
        <v>0.057692307692307696</v>
      </c>
      <c r="D21" s="185"/>
      <c r="E21" s="68">
        <f>E20/B20</f>
        <v>0.5096153846153846</v>
      </c>
      <c r="F21" s="68">
        <f>F20/B20</f>
        <v>0.38461538461538464</v>
      </c>
      <c r="G21" s="68">
        <f>G20/B20</f>
        <v>0.04807692307692308</v>
      </c>
      <c r="I21" s="8"/>
      <c r="J21" s="38"/>
      <c r="K21" s="19"/>
      <c r="L21" s="19"/>
      <c r="M21" s="10"/>
      <c r="N21" s="10"/>
    </row>
    <row r="22" spans="6:14" ht="15.75" thickBot="1">
      <c r="F22" s="10"/>
      <c r="G22" s="10"/>
      <c r="I22" s="8"/>
      <c r="J22" s="38"/>
      <c r="K22" s="19"/>
      <c r="L22" s="19"/>
      <c r="M22" s="10"/>
      <c r="N22" s="10"/>
    </row>
    <row r="23" spans="1:14" ht="19.5" customHeight="1" thickBot="1">
      <c r="A23" s="143" t="s">
        <v>19</v>
      </c>
      <c r="B23" s="144"/>
      <c r="C23" s="144"/>
      <c r="D23" s="144"/>
      <c r="E23" s="145"/>
      <c r="F23" s="11"/>
      <c r="G23" s="11"/>
      <c r="H23" s="1"/>
      <c r="J23" s="38"/>
      <c r="K23" s="19"/>
      <c r="L23" s="19"/>
      <c r="M23" s="10"/>
      <c r="N23" s="10"/>
    </row>
    <row r="24" spans="1:14" ht="23.25" customHeight="1">
      <c r="A24" s="146" t="s">
        <v>20</v>
      </c>
      <c r="B24" s="148" t="s">
        <v>21</v>
      </c>
      <c r="C24" s="150" t="s">
        <v>22</v>
      </c>
      <c r="D24" s="152" t="s">
        <v>23</v>
      </c>
      <c r="E24" s="181" t="s">
        <v>24</v>
      </c>
      <c r="F24" s="12"/>
      <c r="G24" s="156" t="s">
        <v>11</v>
      </c>
      <c r="J24" s="38"/>
      <c r="K24" s="19"/>
      <c r="L24" s="19"/>
      <c r="M24" s="10"/>
      <c r="N24" s="10"/>
    </row>
    <row r="25" spans="1:14" ht="16.5" thickBot="1">
      <c r="A25" s="147"/>
      <c r="B25" s="189"/>
      <c r="C25" s="190"/>
      <c r="D25" s="191"/>
      <c r="E25" s="192"/>
      <c r="F25" s="13"/>
      <c r="G25" s="183"/>
      <c r="J25" s="38"/>
      <c r="K25" s="19"/>
      <c r="L25" s="19"/>
      <c r="M25" s="10"/>
      <c r="N25" s="10"/>
    </row>
    <row r="26" spans="1:14" ht="15.75">
      <c r="A26" s="64">
        <v>42856</v>
      </c>
      <c r="B26" s="67"/>
      <c r="C26" s="67"/>
      <c r="D26" s="67"/>
      <c r="E26" s="67"/>
      <c r="F26" s="13"/>
      <c r="G26" s="89">
        <v>0</v>
      </c>
      <c r="H26" s="43"/>
      <c r="J26" s="38"/>
      <c r="K26" s="19"/>
      <c r="L26" s="19"/>
      <c r="M26" s="10"/>
      <c r="N26" s="10"/>
    </row>
    <row r="27" spans="1:14" ht="15.75">
      <c r="A27" s="82">
        <v>42857</v>
      </c>
      <c r="B27" s="83">
        <v>29</v>
      </c>
      <c r="C27" s="83">
        <v>12</v>
      </c>
      <c r="D27" s="83">
        <v>9</v>
      </c>
      <c r="E27" s="83">
        <v>8</v>
      </c>
      <c r="F27" s="13"/>
      <c r="G27" s="84">
        <v>2</v>
      </c>
      <c r="H27" s="43"/>
      <c r="J27" s="38"/>
      <c r="K27" s="19"/>
      <c r="L27" s="19"/>
      <c r="M27" s="10"/>
      <c r="N27" s="10"/>
    </row>
    <row r="28" spans="1:14" ht="15.75">
      <c r="A28" s="82">
        <v>42858</v>
      </c>
      <c r="B28" s="83">
        <v>27</v>
      </c>
      <c r="C28" s="83">
        <v>16</v>
      </c>
      <c r="D28" s="83">
        <v>7</v>
      </c>
      <c r="E28" s="83">
        <v>4</v>
      </c>
      <c r="F28" s="10"/>
      <c r="G28" s="87">
        <v>0</v>
      </c>
      <c r="H28" s="43"/>
      <c r="J28" s="38"/>
      <c r="K28" s="19"/>
      <c r="L28" s="10"/>
      <c r="M28" s="10"/>
      <c r="N28" s="10"/>
    </row>
    <row r="29" spans="1:10" ht="15.75">
      <c r="A29" s="82">
        <v>42859</v>
      </c>
      <c r="B29" s="83">
        <v>27</v>
      </c>
      <c r="C29" s="83">
        <v>20</v>
      </c>
      <c r="D29" s="83">
        <v>4</v>
      </c>
      <c r="E29" s="83">
        <v>3</v>
      </c>
      <c r="F29" s="10"/>
      <c r="G29" s="87">
        <v>0</v>
      </c>
      <c r="H29" s="43"/>
      <c r="J29" s="39"/>
    </row>
    <row r="30" spans="1:8" ht="15.75">
      <c r="A30" s="82">
        <v>42860</v>
      </c>
      <c r="B30" s="83">
        <v>25</v>
      </c>
      <c r="C30" s="83">
        <v>11</v>
      </c>
      <c r="D30" s="83">
        <v>11</v>
      </c>
      <c r="E30" s="83">
        <v>3</v>
      </c>
      <c r="F30" s="10"/>
      <c r="G30" s="87">
        <v>1</v>
      </c>
      <c r="H30" s="43"/>
    </row>
    <row r="31" spans="1:8" ht="15.75">
      <c r="A31" s="64">
        <v>42861</v>
      </c>
      <c r="B31" s="67"/>
      <c r="C31" s="67"/>
      <c r="D31" s="67"/>
      <c r="E31" s="67"/>
      <c r="F31" s="10"/>
      <c r="G31" s="87"/>
      <c r="H31" s="43"/>
    </row>
    <row r="32" spans="1:8" ht="15.75">
      <c r="A32" s="64">
        <v>42862</v>
      </c>
      <c r="B32" s="67"/>
      <c r="C32" s="67"/>
      <c r="D32" s="67"/>
      <c r="E32" s="67"/>
      <c r="F32" s="10"/>
      <c r="G32" s="87"/>
      <c r="H32" s="43"/>
    </row>
    <row r="33" spans="1:8" ht="15.75">
      <c r="A33" s="82">
        <v>42863</v>
      </c>
      <c r="B33" s="83">
        <v>21</v>
      </c>
      <c r="C33" s="83">
        <v>10</v>
      </c>
      <c r="D33" s="83">
        <v>5</v>
      </c>
      <c r="E33" s="83">
        <v>6</v>
      </c>
      <c r="F33" s="10"/>
      <c r="G33" s="87">
        <v>1</v>
      </c>
      <c r="H33" s="43"/>
    </row>
    <row r="34" spans="1:8" ht="15.75">
      <c r="A34" s="82">
        <v>42864</v>
      </c>
      <c r="B34" s="83">
        <v>17</v>
      </c>
      <c r="C34" s="83">
        <v>13</v>
      </c>
      <c r="D34" s="83">
        <v>4</v>
      </c>
      <c r="E34" s="83">
        <v>0</v>
      </c>
      <c r="F34" s="10"/>
      <c r="G34" s="87">
        <v>0</v>
      </c>
      <c r="H34" s="43"/>
    </row>
    <row r="35" spans="1:8" ht="15.75">
      <c r="A35" s="82">
        <v>42865</v>
      </c>
      <c r="B35" s="83">
        <v>13</v>
      </c>
      <c r="C35" s="83">
        <v>7</v>
      </c>
      <c r="D35" s="83">
        <v>3</v>
      </c>
      <c r="E35" s="83">
        <v>3</v>
      </c>
      <c r="F35" s="10"/>
      <c r="G35" s="87">
        <v>2</v>
      </c>
      <c r="H35" s="43"/>
    </row>
    <row r="36" spans="1:8" ht="15.75">
      <c r="A36" s="82">
        <v>42866</v>
      </c>
      <c r="B36" s="83">
        <v>8</v>
      </c>
      <c r="C36" s="83">
        <v>4</v>
      </c>
      <c r="D36" s="83">
        <v>2</v>
      </c>
      <c r="E36" s="83">
        <v>2</v>
      </c>
      <c r="F36" s="10"/>
      <c r="G36" s="87"/>
      <c r="H36" s="43"/>
    </row>
    <row r="37" spans="1:8" ht="15.75">
      <c r="A37" s="82">
        <v>42867</v>
      </c>
      <c r="B37" s="83">
        <v>8</v>
      </c>
      <c r="C37" s="83">
        <v>4</v>
      </c>
      <c r="D37" s="83">
        <v>3</v>
      </c>
      <c r="E37" s="83">
        <v>1</v>
      </c>
      <c r="F37" s="10"/>
      <c r="G37" s="87">
        <v>1</v>
      </c>
      <c r="H37" s="43"/>
    </row>
    <row r="38" spans="1:8" ht="15">
      <c r="A38" s="64">
        <v>42868</v>
      </c>
      <c r="B38" s="78"/>
      <c r="C38" s="78"/>
      <c r="D38" s="78"/>
      <c r="E38" s="78"/>
      <c r="F38" s="10"/>
      <c r="G38" s="87"/>
      <c r="H38" s="43"/>
    </row>
    <row r="39" spans="1:8" ht="15.75">
      <c r="A39" s="64">
        <v>42869</v>
      </c>
      <c r="B39" s="67"/>
      <c r="C39" s="67"/>
      <c r="D39" s="67"/>
      <c r="E39" s="67"/>
      <c r="F39" s="10"/>
      <c r="G39" s="87"/>
      <c r="H39" s="43"/>
    </row>
    <row r="40" spans="1:8" ht="15.75">
      <c r="A40" s="82">
        <v>42870</v>
      </c>
      <c r="B40" s="83">
        <v>20</v>
      </c>
      <c r="C40" s="83">
        <v>10</v>
      </c>
      <c r="D40" s="83">
        <v>6</v>
      </c>
      <c r="E40" s="83">
        <v>4</v>
      </c>
      <c r="F40" s="10"/>
      <c r="G40" s="87">
        <v>2</v>
      </c>
      <c r="H40" s="43"/>
    </row>
    <row r="41" spans="1:8" ht="15.75">
      <c r="A41" s="82">
        <v>42871</v>
      </c>
      <c r="B41" s="83">
        <v>8</v>
      </c>
      <c r="C41" s="83">
        <v>4</v>
      </c>
      <c r="D41" s="83">
        <v>3</v>
      </c>
      <c r="E41" s="83">
        <v>1</v>
      </c>
      <c r="F41" s="10"/>
      <c r="G41" s="87">
        <v>1</v>
      </c>
      <c r="H41" s="43"/>
    </row>
    <row r="42" spans="1:8" ht="15.75">
      <c r="A42" s="82">
        <v>42872</v>
      </c>
      <c r="B42" s="83">
        <v>27</v>
      </c>
      <c r="C42" s="83">
        <v>19</v>
      </c>
      <c r="D42" s="83">
        <v>3</v>
      </c>
      <c r="E42" s="83">
        <v>5</v>
      </c>
      <c r="F42" s="10"/>
      <c r="G42" s="87"/>
      <c r="H42" s="43"/>
    </row>
    <row r="43" spans="1:8" ht="15.75">
      <c r="A43" s="82">
        <v>42873</v>
      </c>
      <c r="B43" s="83">
        <v>27</v>
      </c>
      <c r="C43" s="83">
        <v>21</v>
      </c>
      <c r="D43" s="83">
        <v>3</v>
      </c>
      <c r="E43" s="83">
        <v>3</v>
      </c>
      <c r="F43" s="10"/>
      <c r="G43" s="87"/>
      <c r="H43" s="43"/>
    </row>
    <row r="44" spans="1:8" ht="15.75">
      <c r="A44" s="82">
        <v>42874</v>
      </c>
      <c r="B44" s="83">
        <v>7</v>
      </c>
      <c r="C44" s="83">
        <v>3</v>
      </c>
      <c r="D44" s="83">
        <v>4</v>
      </c>
      <c r="E44" s="83">
        <v>0</v>
      </c>
      <c r="F44" s="10"/>
      <c r="G44" s="87"/>
      <c r="H44" s="43"/>
    </row>
    <row r="45" spans="1:8" ht="15">
      <c r="A45" s="64">
        <v>42875</v>
      </c>
      <c r="B45" s="78"/>
      <c r="C45" s="79"/>
      <c r="D45" s="78"/>
      <c r="E45" s="78"/>
      <c r="F45" s="10"/>
      <c r="G45" s="87"/>
      <c r="H45" s="43"/>
    </row>
    <row r="46" spans="1:8" ht="15.75">
      <c r="A46" s="64">
        <v>42876</v>
      </c>
      <c r="B46" s="67"/>
      <c r="C46" s="67"/>
      <c r="D46" s="67"/>
      <c r="E46" s="67"/>
      <c r="F46" s="10"/>
      <c r="G46" s="87"/>
      <c r="H46" s="43"/>
    </row>
    <row r="47" spans="1:8" ht="15.75">
      <c r="A47" s="82">
        <v>42877</v>
      </c>
      <c r="B47" s="83">
        <v>18</v>
      </c>
      <c r="C47" s="83">
        <v>4</v>
      </c>
      <c r="D47" s="83">
        <v>6</v>
      </c>
      <c r="E47" s="83">
        <v>8</v>
      </c>
      <c r="F47" s="10"/>
      <c r="G47" s="87">
        <v>2</v>
      </c>
      <c r="H47" s="43"/>
    </row>
    <row r="48" spans="1:8" ht="15.75">
      <c r="A48" s="82">
        <v>42878</v>
      </c>
      <c r="B48" s="83">
        <v>18</v>
      </c>
      <c r="C48" s="83">
        <v>6</v>
      </c>
      <c r="D48" s="83">
        <v>8</v>
      </c>
      <c r="E48" s="83">
        <v>4</v>
      </c>
      <c r="F48" s="10"/>
      <c r="G48" s="87">
        <v>1</v>
      </c>
      <c r="H48" s="43"/>
    </row>
    <row r="49" spans="1:8" ht="15.75">
      <c r="A49" s="82">
        <v>42879</v>
      </c>
      <c r="B49" s="83">
        <v>27</v>
      </c>
      <c r="C49" s="83">
        <v>19</v>
      </c>
      <c r="D49" s="83">
        <v>4</v>
      </c>
      <c r="E49" s="83">
        <v>4</v>
      </c>
      <c r="F49" s="10"/>
      <c r="G49" s="87">
        <v>3</v>
      </c>
      <c r="H49" s="43"/>
    </row>
    <row r="50" spans="1:8" ht="15.75">
      <c r="A50" s="82">
        <v>42880</v>
      </c>
      <c r="B50" s="83">
        <v>27</v>
      </c>
      <c r="C50" s="83">
        <v>14</v>
      </c>
      <c r="D50" s="83">
        <v>2</v>
      </c>
      <c r="E50" s="83">
        <v>11</v>
      </c>
      <c r="F50" s="10"/>
      <c r="G50" s="87">
        <v>3</v>
      </c>
      <c r="H50" s="43"/>
    </row>
    <row r="51" spans="1:8" ht="15.75">
      <c r="A51" s="82">
        <v>42881</v>
      </c>
      <c r="B51" s="83">
        <v>14</v>
      </c>
      <c r="C51" s="83">
        <v>7</v>
      </c>
      <c r="D51" s="83">
        <v>1</v>
      </c>
      <c r="E51" s="83">
        <v>6</v>
      </c>
      <c r="F51" s="10"/>
      <c r="G51" s="87">
        <v>2</v>
      </c>
      <c r="H51" s="43"/>
    </row>
    <row r="52" spans="1:8" ht="15.75">
      <c r="A52" s="64">
        <v>42882</v>
      </c>
      <c r="B52" s="67"/>
      <c r="C52" s="67"/>
      <c r="D52" s="67"/>
      <c r="E52" s="67"/>
      <c r="F52" s="10"/>
      <c r="G52" s="87"/>
      <c r="H52" s="43"/>
    </row>
    <row r="53" spans="1:8" ht="15.75">
      <c r="A53" s="64">
        <v>42883</v>
      </c>
      <c r="B53" s="67"/>
      <c r="C53" s="67"/>
      <c r="D53" s="67"/>
      <c r="E53" s="67"/>
      <c r="F53" s="10"/>
      <c r="G53" s="87"/>
      <c r="H53" s="43"/>
    </row>
    <row r="54" spans="1:8" ht="15.75">
      <c r="A54" s="82">
        <v>42884</v>
      </c>
      <c r="B54" s="83">
        <v>14</v>
      </c>
      <c r="C54" s="83">
        <v>12</v>
      </c>
      <c r="D54" s="83">
        <v>1</v>
      </c>
      <c r="E54" s="83">
        <v>1</v>
      </c>
      <c r="F54" s="10"/>
      <c r="G54" s="87">
        <v>1</v>
      </c>
      <c r="H54" s="43"/>
    </row>
    <row r="55" spans="1:8" ht="15">
      <c r="A55" s="82">
        <v>42885</v>
      </c>
      <c r="B55" s="85">
        <v>19</v>
      </c>
      <c r="C55" s="86">
        <v>4</v>
      </c>
      <c r="D55" s="85">
        <v>11</v>
      </c>
      <c r="E55" s="85">
        <v>4</v>
      </c>
      <c r="F55" s="10"/>
      <c r="G55" s="87">
        <v>3</v>
      </c>
      <c r="H55" s="43"/>
    </row>
    <row r="56" spans="1:8" ht="15">
      <c r="A56" s="82">
        <v>42886</v>
      </c>
      <c r="B56" s="33">
        <v>27</v>
      </c>
      <c r="C56" s="33">
        <v>18</v>
      </c>
      <c r="D56" s="33">
        <v>4</v>
      </c>
      <c r="E56" s="33">
        <v>5</v>
      </c>
      <c r="F56" s="28"/>
      <c r="G56" s="88">
        <v>2</v>
      </c>
      <c r="H56" s="43"/>
    </row>
    <row r="57" spans="1:7" ht="16.5" thickBot="1">
      <c r="A57" s="9" t="s">
        <v>25</v>
      </c>
      <c r="B57" s="23">
        <f>SUM(B26:B56)</f>
        <v>428</v>
      </c>
      <c r="C57" s="23">
        <f>SUM(C26:C56)</f>
        <v>238</v>
      </c>
      <c r="D57" s="23">
        <f>SUM(D26:D56)</f>
        <v>104</v>
      </c>
      <c r="E57" s="23">
        <f>SUM(E26:E56)</f>
        <v>86</v>
      </c>
      <c r="F57" s="10"/>
      <c r="G57" s="87">
        <f>SUM(G26:G56)</f>
        <v>27</v>
      </c>
    </row>
    <row r="58" spans="6:7" ht="15">
      <c r="F58" s="10"/>
      <c r="G58" s="10"/>
    </row>
    <row r="59" spans="6:7" ht="15">
      <c r="F59" s="10"/>
      <c r="G59" s="10"/>
    </row>
    <row r="60" spans="6:7" ht="15">
      <c r="F60" s="10"/>
      <c r="G60" s="10"/>
    </row>
    <row r="61" spans="6:7" ht="15">
      <c r="F61" s="10"/>
      <c r="G61" s="10"/>
    </row>
    <row r="62" spans="6:7" ht="15">
      <c r="F62" s="10"/>
      <c r="G62" s="10"/>
    </row>
    <row r="63" spans="6:7" ht="15">
      <c r="F63" s="10"/>
      <c r="G63" s="10"/>
    </row>
    <row r="64" spans="6:7" ht="15">
      <c r="F64" s="10"/>
      <c r="G64" s="10"/>
    </row>
    <row r="65" spans="6:7" ht="15">
      <c r="F65" s="10"/>
      <c r="G65" s="10"/>
    </row>
    <row r="66" spans="6:7" ht="15">
      <c r="F66" s="10"/>
      <c r="G66" s="10"/>
    </row>
    <row r="67" spans="6:7" ht="15">
      <c r="F67" s="10"/>
      <c r="G67" s="10"/>
    </row>
    <row r="68" spans="6:7" ht="15">
      <c r="F68" s="10"/>
      <c r="G68" s="10"/>
    </row>
    <row r="69" spans="6:7" ht="15">
      <c r="F69" s="10"/>
      <c r="G69" s="10"/>
    </row>
    <row r="70" spans="6:7" ht="15">
      <c r="F70" s="10"/>
      <c r="G70" s="10"/>
    </row>
    <row r="71" spans="6:7" ht="15">
      <c r="F71" s="10"/>
      <c r="G71" s="10"/>
    </row>
    <row r="72" spans="6:7" ht="15">
      <c r="F72" s="10"/>
      <c r="G72" s="10"/>
    </row>
    <row r="73" spans="6:7" ht="15">
      <c r="F73" s="10"/>
      <c r="G73" s="10"/>
    </row>
    <row r="74" spans="6:7" ht="15">
      <c r="F74" s="10"/>
      <c r="G74" s="10"/>
    </row>
    <row r="75" spans="6:7" ht="15">
      <c r="F75" s="10"/>
      <c r="G75" s="10"/>
    </row>
    <row r="76" spans="6:7" ht="15">
      <c r="F76" s="10"/>
      <c r="G76" s="10"/>
    </row>
    <row r="77" spans="6:7" ht="15">
      <c r="F77" s="10"/>
      <c r="G77" s="10"/>
    </row>
  </sheetData>
  <sheetProtection/>
  <mergeCells count="20">
    <mergeCell ref="B13:B14"/>
    <mergeCell ref="C13:D13"/>
    <mergeCell ref="E13:F13"/>
    <mergeCell ref="G13:G14"/>
    <mergeCell ref="A1:G1"/>
    <mergeCell ref="A2:G2"/>
    <mergeCell ref="D4:G4"/>
    <mergeCell ref="D9:E9"/>
    <mergeCell ref="B12:G12"/>
    <mergeCell ref="G24:G25"/>
    <mergeCell ref="B18:G18"/>
    <mergeCell ref="C19:D19"/>
    <mergeCell ref="C20:D20"/>
    <mergeCell ref="C21:D21"/>
    <mergeCell ref="A23:E23"/>
    <mergeCell ref="A24:A25"/>
    <mergeCell ref="B24:B25"/>
    <mergeCell ref="C24:C25"/>
    <mergeCell ref="D24:D25"/>
    <mergeCell ref="E24:E25"/>
  </mergeCells>
  <printOptions/>
  <pageMargins left="0.511811024" right="0.511811024" top="0.787401575" bottom="0.787401575" header="0.31496062" footer="0.3149606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76"/>
  <sheetViews>
    <sheetView zoomScalePageLayoutView="0" workbookViewId="0" topLeftCell="A1">
      <selection activeCell="G20" sqref="C20:G20"/>
    </sheetView>
  </sheetViews>
  <sheetFormatPr defaultColWidth="9.140625" defaultRowHeight="15"/>
  <cols>
    <col min="1" max="1" width="13.7109375" style="0" bestFit="1" customWidth="1"/>
    <col min="2" max="2" width="14.57421875" style="0" customWidth="1"/>
    <col min="3" max="3" width="11.8515625" style="0" customWidth="1"/>
    <col min="4" max="4" width="12.00390625" style="0" customWidth="1"/>
    <col min="5" max="5" width="19.140625" style="0" customWidth="1"/>
    <col min="6" max="6" width="13.00390625" style="0" customWidth="1"/>
    <col min="7" max="7" width="15.8515625" style="0" customWidth="1"/>
  </cols>
  <sheetData>
    <row r="1" spans="1:8" ht="27" thickBot="1">
      <c r="A1" s="159" t="s">
        <v>0</v>
      </c>
      <c r="B1" s="160"/>
      <c r="C1" s="160"/>
      <c r="D1" s="160"/>
      <c r="E1" s="160"/>
      <c r="F1" s="160"/>
      <c r="G1" s="161"/>
      <c r="H1" s="1"/>
    </row>
    <row r="2" spans="1:8" ht="24" thickBot="1">
      <c r="A2" s="162" t="s">
        <v>35</v>
      </c>
      <c r="B2" s="163"/>
      <c r="C2" s="163"/>
      <c r="D2" s="163"/>
      <c r="E2" s="163"/>
      <c r="F2" s="163"/>
      <c r="G2" s="164"/>
      <c r="H2" s="2"/>
    </row>
    <row r="3" spans="2:8" ht="24" thickBot="1">
      <c r="B3" s="3"/>
      <c r="C3" s="3"/>
      <c r="D3" s="3"/>
      <c r="E3" s="3"/>
      <c r="F3" s="3"/>
      <c r="G3" s="3"/>
      <c r="H3" s="2"/>
    </row>
    <row r="4" spans="4:7" ht="19.5" thickBot="1">
      <c r="D4" s="177" t="s">
        <v>1</v>
      </c>
      <c r="E4" s="178"/>
      <c r="F4" s="178"/>
      <c r="G4" s="179"/>
    </row>
    <row r="5" spans="3:7" ht="15.75">
      <c r="C5" s="18">
        <v>1</v>
      </c>
      <c r="D5" s="47" t="s">
        <v>2</v>
      </c>
      <c r="E5" s="48"/>
      <c r="F5" s="49">
        <v>74</v>
      </c>
      <c r="G5" s="50">
        <f>F5/F8</f>
        <v>0.15546218487394958</v>
      </c>
    </row>
    <row r="6" spans="3:7" ht="15.75">
      <c r="C6" s="18">
        <v>2</v>
      </c>
      <c r="D6" s="15" t="s">
        <v>3</v>
      </c>
      <c r="E6" s="4"/>
      <c r="F6" s="44">
        <v>379</v>
      </c>
      <c r="G6" s="46">
        <f>F6/F8</f>
        <v>0.7962184873949579</v>
      </c>
    </row>
    <row r="7" spans="3:7" ht="15.75">
      <c r="C7" s="18">
        <v>3</v>
      </c>
      <c r="D7" s="16" t="s">
        <v>4</v>
      </c>
      <c r="E7" s="5"/>
      <c r="F7" s="44">
        <v>23</v>
      </c>
      <c r="G7" s="46">
        <f>F7/F8</f>
        <v>0.04831932773109244</v>
      </c>
    </row>
    <row r="8" spans="3:7" ht="15.75">
      <c r="C8" s="18">
        <v>4</v>
      </c>
      <c r="D8" s="17" t="s">
        <v>5</v>
      </c>
      <c r="E8" s="6"/>
      <c r="F8" s="44">
        <f>SUM(F5:F7)</f>
        <v>476</v>
      </c>
      <c r="G8" s="46"/>
    </row>
    <row r="9" spans="3:7" ht="16.5" thickBot="1">
      <c r="C9" s="18">
        <v>5</v>
      </c>
      <c r="D9" s="165" t="s">
        <v>6</v>
      </c>
      <c r="E9" s="166"/>
      <c r="F9" s="45">
        <f>F8-F7</f>
        <v>453</v>
      </c>
      <c r="G9" s="65">
        <v>1</v>
      </c>
    </row>
    <row r="10" ht="15">
      <c r="J10" s="36"/>
    </row>
    <row r="11" ht="15.75" thickBot="1">
      <c r="J11" s="36"/>
    </row>
    <row r="12" spans="2:10" ht="19.5" thickBot="1">
      <c r="B12" s="167" t="s">
        <v>7</v>
      </c>
      <c r="C12" s="168"/>
      <c r="D12" s="168"/>
      <c r="E12" s="168"/>
      <c r="F12" s="168"/>
      <c r="G12" s="169"/>
      <c r="H12" s="7"/>
      <c r="J12" s="36"/>
    </row>
    <row r="13" spans="1:10" ht="15.75">
      <c r="A13" s="58"/>
      <c r="B13" s="175" t="s">
        <v>8</v>
      </c>
      <c r="C13" s="172" t="s">
        <v>9</v>
      </c>
      <c r="D13" s="172"/>
      <c r="E13" s="172" t="s">
        <v>10</v>
      </c>
      <c r="F13" s="172"/>
      <c r="G13" s="173" t="s">
        <v>11</v>
      </c>
      <c r="J13" s="36"/>
    </row>
    <row r="14" spans="1:10" ht="15.75">
      <c r="A14" s="58"/>
      <c r="B14" s="176"/>
      <c r="C14" s="40" t="s">
        <v>12</v>
      </c>
      <c r="D14" s="40" t="s">
        <v>13</v>
      </c>
      <c r="E14" s="40" t="s">
        <v>12</v>
      </c>
      <c r="F14" s="40" t="s">
        <v>13</v>
      </c>
      <c r="G14" s="174"/>
      <c r="J14" s="36"/>
    </row>
    <row r="15" spans="1:10" ht="15.75" thickBot="1">
      <c r="A15" s="59"/>
      <c r="B15" s="80">
        <f>C56</f>
        <v>249</v>
      </c>
      <c r="C15" s="29">
        <v>194</v>
      </c>
      <c r="D15" s="21">
        <v>46</v>
      </c>
      <c r="E15" s="21">
        <v>7</v>
      </c>
      <c r="F15" s="22">
        <v>2</v>
      </c>
      <c r="G15" s="42">
        <f>G56</f>
        <v>13</v>
      </c>
      <c r="I15" s="8"/>
      <c r="J15" s="37"/>
    </row>
    <row r="16" spans="1:10" ht="15.75" thickBot="1">
      <c r="A16" s="8"/>
      <c r="B16" s="69">
        <v>1</v>
      </c>
      <c r="C16" s="81">
        <f>C15/B15</f>
        <v>0.7791164658634538</v>
      </c>
      <c r="D16" s="68">
        <f>D15/B15</f>
        <v>0.18473895582329317</v>
      </c>
      <c r="E16" s="68">
        <f>E15/B15</f>
        <v>0.028112449799196786</v>
      </c>
      <c r="F16" s="68">
        <f>F15/B15</f>
        <v>0.008032128514056224</v>
      </c>
      <c r="G16" s="68">
        <f>G15/B15</f>
        <v>0.05220883534136546</v>
      </c>
      <c r="I16" s="8"/>
      <c r="J16" s="36"/>
    </row>
    <row r="17" spans="1:10" s="19" customFormat="1" ht="27" customHeight="1" thickBot="1">
      <c r="A17" s="10"/>
      <c r="B17" s="10"/>
      <c r="C17" s="20"/>
      <c r="D17" s="20"/>
      <c r="E17" s="10"/>
      <c r="F17" s="10"/>
      <c r="G17" s="10"/>
      <c r="I17" s="10"/>
      <c r="J17" s="38"/>
    </row>
    <row r="18" spans="2:14" ht="19.5" customHeight="1" thickBot="1">
      <c r="B18" s="136" t="s">
        <v>14</v>
      </c>
      <c r="C18" s="137"/>
      <c r="D18" s="137"/>
      <c r="E18" s="137"/>
      <c r="F18" s="137"/>
      <c r="G18" s="138"/>
      <c r="I18" s="8"/>
      <c r="J18" s="38"/>
      <c r="K18" s="19"/>
      <c r="L18" s="19"/>
      <c r="M18" s="10"/>
      <c r="N18" s="10"/>
    </row>
    <row r="19" spans="2:14" ht="50.25" customHeight="1">
      <c r="B19" s="14" t="s">
        <v>15</v>
      </c>
      <c r="C19" s="139" t="s">
        <v>31</v>
      </c>
      <c r="D19" s="140"/>
      <c r="E19" s="25" t="s">
        <v>32</v>
      </c>
      <c r="F19" s="26" t="s">
        <v>18</v>
      </c>
      <c r="G19" s="27" t="s">
        <v>26</v>
      </c>
      <c r="I19" s="8"/>
      <c r="J19" s="38"/>
      <c r="K19" s="19"/>
      <c r="L19" s="19"/>
      <c r="M19" s="10"/>
      <c r="N19" s="10"/>
    </row>
    <row r="20" spans="2:14" ht="14.25" customHeight="1">
      <c r="B20" s="70">
        <f>D56</f>
        <v>77</v>
      </c>
      <c r="C20" s="141">
        <v>6</v>
      </c>
      <c r="D20" s="180"/>
      <c r="E20" s="29">
        <v>30</v>
      </c>
      <c r="F20" s="29">
        <v>35</v>
      </c>
      <c r="G20" s="71">
        <v>6</v>
      </c>
      <c r="I20" s="8"/>
      <c r="J20" s="38"/>
      <c r="K20" s="19"/>
      <c r="L20" s="19"/>
      <c r="M20" s="10"/>
      <c r="N20" s="10"/>
    </row>
    <row r="21" spans="2:14" ht="15">
      <c r="B21" s="68">
        <v>1</v>
      </c>
      <c r="C21" s="184">
        <f>C20/B20</f>
        <v>0.07792207792207792</v>
      </c>
      <c r="D21" s="185"/>
      <c r="E21" s="68">
        <f>E20/B20</f>
        <v>0.38961038961038963</v>
      </c>
      <c r="F21" s="68">
        <f>F20/B20</f>
        <v>0.45454545454545453</v>
      </c>
      <c r="G21" s="68">
        <f>G20/B20</f>
        <v>0.07792207792207792</v>
      </c>
      <c r="I21" s="8"/>
      <c r="J21" s="38"/>
      <c r="K21" s="19"/>
      <c r="L21" s="19"/>
      <c r="M21" s="10"/>
      <c r="N21" s="10"/>
    </row>
    <row r="22" spans="6:14" ht="15.75" thickBot="1">
      <c r="F22" s="10"/>
      <c r="G22" s="10"/>
      <c r="I22" s="8"/>
      <c r="J22" s="38"/>
      <c r="K22" s="19"/>
      <c r="L22" s="19"/>
      <c r="M22" s="10"/>
      <c r="N22" s="10"/>
    </row>
    <row r="23" spans="1:14" ht="19.5" customHeight="1" thickBot="1">
      <c r="A23" s="143" t="s">
        <v>19</v>
      </c>
      <c r="B23" s="144"/>
      <c r="C23" s="144"/>
      <c r="D23" s="144"/>
      <c r="E23" s="145"/>
      <c r="F23" s="11"/>
      <c r="G23" s="11"/>
      <c r="H23" s="1"/>
      <c r="J23" s="38"/>
      <c r="K23" s="19"/>
      <c r="L23" s="19"/>
      <c r="M23" s="10"/>
      <c r="N23" s="10"/>
    </row>
    <row r="24" spans="1:14" ht="23.25" customHeight="1">
      <c r="A24" s="146" t="s">
        <v>20</v>
      </c>
      <c r="B24" s="148" t="s">
        <v>21</v>
      </c>
      <c r="C24" s="150" t="s">
        <v>22</v>
      </c>
      <c r="D24" s="152" t="s">
        <v>23</v>
      </c>
      <c r="E24" s="181" t="s">
        <v>24</v>
      </c>
      <c r="F24" s="12"/>
      <c r="G24" s="156" t="s">
        <v>11</v>
      </c>
      <c r="J24" s="38"/>
      <c r="K24" s="19"/>
      <c r="L24" s="19"/>
      <c r="M24" s="10"/>
      <c r="N24" s="10"/>
    </row>
    <row r="25" spans="1:14" ht="16.5" thickBot="1">
      <c r="A25" s="147"/>
      <c r="B25" s="189"/>
      <c r="C25" s="190"/>
      <c r="D25" s="191"/>
      <c r="E25" s="192"/>
      <c r="F25" s="13"/>
      <c r="G25" s="183"/>
      <c r="J25" s="38"/>
      <c r="K25" s="19"/>
      <c r="L25" s="19"/>
      <c r="M25" s="10"/>
      <c r="N25" s="10"/>
    </row>
    <row r="26" spans="1:14" ht="15.75">
      <c r="A26" s="64">
        <v>42887</v>
      </c>
      <c r="B26" s="83">
        <v>27</v>
      </c>
      <c r="C26" s="83">
        <v>17</v>
      </c>
      <c r="D26" s="83">
        <v>5</v>
      </c>
      <c r="E26" s="83">
        <v>5</v>
      </c>
      <c r="F26" s="13"/>
      <c r="G26" s="89">
        <v>2</v>
      </c>
      <c r="H26" s="43"/>
      <c r="J26" s="38"/>
      <c r="K26" s="19"/>
      <c r="L26" s="19"/>
      <c r="M26" s="10"/>
      <c r="N26" s="10"/>
    </row>
    <row r="27" spans="1:14" ht="15.75">
      <c r="A27" s="64">
        <v>42888</v>
      </c>
      <c r="B27" s="83">
        <v>11</v>
      </c>
      <c r="C27" s="83">
        <v>10</v>
      </c>
      <c r="D27" s="83">
        <v>1</v>
      </c>
      <c r="E27" s="83">
        <v>0</v>
      </c>
      <c r="F27" s="13"/>
      <c r="G27" s="84">
        <v>0</v>
      </c>
      <c r="H27" s="43"/>
      <c r="J27" s="38"/>
      <c r="K27" s="19"/>
      <c r="L27" s="19"/>
      <c r="M27" s="10"/>
      <c r="N27" s="10"/>
    </row>
    <row r="28" spans="1:14" ht="15.75">
      <c r="A28" s="64">
        <v>42889</v>
      </c>
      <c r="B28" s="67"/>
      <c r="C28" s="67"/>
      <c r="D28" s="67"/>
      <c r="E28" s="67"/>
      <c r="F28" s="10"/>
      <c r="G28" s="87"/>
      <c r="H28" s="43"/>
      <c r="J28" s="38"/>
      <c r="K28" s="19"/>
      <c r="L28" s="10"/>
      <c r="M28" s="10"/>
      <c r="N28" s="10"/>
    </row>
    <row r="29" spans="1:10" ht="15.75">
      <c r="A29" s="64">
        <v>42890</v>
      </c>
      <c r="B29" s="67"/>
      <c r="C29" s="67"/>
      <c r="D29" s="67"/>
      <c r="E29" s="67"/>
      <c r="F29" s="10"/>
      <c r="G29" s="87"/>
      <c r="H29" s="43"/>
      <c r="J29" s="39"/>
    </row>
    <row r="30" spans="1:8" ht="15.75">
      <c r="A30" s="64">
        <v>42891</v>
      </c>
      <c r="B30" s="83">
        <v>15</v>
      </c>
      <c r="C30" s="83">
        <v>5</v>
      </c>
      <c r="D30" s="83">
        <v>7</v>
      </c>
      <c r="E30" s="83">
        <v>3</v>
      </c>
      <c r="F30" s="10"/>
      <c r="G30" s="87">
        <v>2</v>
      </c>
      <c r="H30" s="43"/>
    </row>
    <row r="31" spans="1:8" ht="15.75">
      <c r="A31" s="64">
        <v>42892</v>
      </c>
      <c r="B31" s="83">
        <v>13</v>
      </c>
      <c r="C31" s="83">
        <v>4</v>
      </c>
      <c r="D31" s="83">
        <v>7</v>
      </c>
      <c r="E31" s="83">
        <v>2</v>
      </c>
      <c r="F31" s="10"/>
      <c r="G31" s="87">
        <v>1</v>
      </c>
      <c r="H31" s="43"/>
    </row>
    <row r="32" spans="1:8" ht="15.75">
      <c r="A32" s="64">
        <v>42893</v>
      </c>
      <c r="B32" s="83">
        <v>26</v>
      </c>
      <c r="C32" s="83">
        <v>19</v>
      </c>
      <c r="D32" s="83">
        <v>1</v>
      </c>
      <c r="E32" s="83">
        <v>6</v>
      </c>
      <c r="F32" s="10"/>
      <c r="G32" s="87">
        <v>1</v>
      </c>
      <c r="H32" s="43"/>
    </row>
    <row r="33" spans="1:8" ht="15.75">
      <c r="A33" s="64">
        <v>42894</v>
      </c>
      <c r="B33" s="83">
        <v>27</v>
      </c>
      <c r="C33" s="83">
        <v>16</v>
      </c>
      <c r="D33" s="83">
        <v>2</v>
      </c>
      <c r="E33" s="83">
        <v>9</v>
      </c>
      <c r="F33" s="10"/>
      <c r="G33" s="87">
        <v>0</v>
      </c>
      <c r="H33" s="43"/>
    </row>
    <row r="34" spans="1:8" ht="15.75">
      <c r="A34" s="64">
        <v>42895</v>
      </c>
      <c r="B34" s="83">
        <v>13</v>
      </c>
      <c r="C34" s="83">
        <v>7</v>
      </c>
      <c r="D34" s="83">
        <v>3</v>
      </c>
      <c r="E34" s="83">
        <v>3</v>
      </c>
      <c r="F34" s="10"/>
      <c r="G34" s="87">
        <v>1</v>
      </c>
      <c r="H34" s="43"/>
    </row>
    <row r="35" spans="1:8" ht="15.75">
      <c r="A35" s="64">
        <v>42896</v>
      </c>
      <c r="B35" s="67"/>
      <c r="C35" s="67"/>
      <c r="D35" s="67"/>
      <c r="E35" s="67"/>
      <c r="F35" s="10"/>
      <c r="G35" s="87"/>
      <c r="H35" s="43"/>
    </row>
    <row r="36" spans="1:8" ht="15.75">
      <c r="A36" s="64">
        <v>42897</v>
      </c>
      <c r="B36" s="67"/>
      <c r="C36" s="67"/>
      <c r="D36" s="67"/>
      <c r="E36" s="67"/>
      <c r="F36" s="10"/>
      <c r="G36" s="87"/>
      <c r="H36" s="43"/>
    </row>
    <row r="37" spans="1:8" ht="15.75">
      <c r="A37" s="64">
        <v>42898</v>
      </c>
      <c r="B37" s="83">
        <v>12</v>
      </c>
      <c r="C37" s="83">
        <v>5</v>
      </c>
      <c r="D37" s="83">
        <v>5</v>
      </c>
      <c r="E37" s="83">
        <v>2</v>
      </c>
      <c r="F37" s="10"/>
      <c r="G37" s="87">
        <v>1</v>
      </c>
      <c r="H37" s="43"/>
    </row>
    <row r="38" spans="1:8" ht="15">
      <c r="A38" s="64">
        <v>42899</v>
      </c>
      <c r="B38" s="85">
        <v>14</v>
      </c>
      <c r="C38" s="85">
        <v>5</v>
      </c>
      <c r="D38" s="85">
        <v>5</v>
      </c>
      <c r="E38" s="85">
        <v>4</v>
      </c>
      <c r="F38" s="10"/>
      <c r="G38" s="87">
        <v>2</v>
      </c>
      <c r="H38" s="43"/>
    </row>
    <row r="39" spans="1:8" ht="15.75">
      <c r="A39" s="64">
        <v>42900</v>
      </c>
      <c r="B39" s="83">
        <v>27</v>
      </c>
      <c r="C39" s="83">
        <v>19</v>
      </c>
      <c r="D39" s="83">
        <v>2</v>
      </c>
      <c r="E39" s="83">
        <v>6</v>
      </c>
      <c r="F39" s="10"/>
      <c r="G39" s="87"/>
      <c r="H39" s="43"/>
    </row>
    <row r="40" spans="1:8" ht="15.75">
      <c r="A40" s="64">
        <v>42901</v>
      </c>
      <c r="B40" s="67"/>
      <c r="C40" s="67"/>
      <c r="D40" s="67"/>
      <c r="E40" s="67"/>
      <c r="F40" s="10"/>
      <c r="G40" s="87"/>
      <c r="H40" s="43"/>
    </row>
    <row r="41" spans="1:8" ht="15.75">
      <c r="A41" s="64">
        <v>42902</v>
      </c>
      <c r="B41" s="67"/>
      <c r="C41" s="67"/>
      <c r="D41" s="67"/>
      <c r="E41" s="67"/>
      <c r="F41" s="10"/>
      <c r="G41" s="87"/>
      <c r="H41" s="43"/>
    </row>
    <row r="42" spans="1:8" ht="15.75">
      <c r="A42" s="64">
        <v>42903</v>
      </c>
      <c r="B42" s="67"/>
      <c r="C42" s="67"/>
      <c r="D42" s="67"/>
      <c r="E42" s="67"/>
      <c r="F42" s="10"/>
      <c r="G42" s="87"/>
      <c r="H42" s="43"/>
    </row>
    <row r="43" spans="1:8" ht="15.75">
      <c r="A43" s="64">
        <v>42904</v>
      </c>
      <c r="B43" s="67"/>
      <c r="C43" s="67"/>
      <c r="D43" s="67"/>
      <c r="E43" s="67"/>
      <c r="F43" s="10"/>
      <c r="G43" s="87"/>
      <c r="H43" s="43"/>
    </row>
    <row r="44" spans="1:8" ht="15.75">
      <c r="A44" s="64">
        <v>42905</v>
      </c>
      <c r="B44" s="83">
        <v>12</v>
      </c>
      <c r="C44" s="83">
        <v>7</v>
      </c>
      <c r="D44" s="83">
        <v>2</v>
      </c>
      <c r="E44" s="83">
        <v>3</v>
      </c>
      <c r="F44" s="10"/>
      <c r="G44" s="87"/>
      <c r="H44" s="43"/>
    </row>
    <row r="45" spans="1:8" ht="15">
      <c r="A45" s="64">
        <v>42906</v>
      </c>
      <c r="B45" s="85">
        <v>17</v>
      </c>
      <c r="C45" s="86">
        <v>10</v>
      </c>
      <c r="D45" s="85">
        <v>3</v>
      </c>
      <c r="E45" s="85">
        <v>4</v>
      </c>
      <c r="F45" s="10"/>
      <c r="G45" s="87"/>
      <c r="H45" s="43"/>
    </row>
    <row r="46" spans="1:8" ht="15.75">
      <c r="A46" s="64">
        <v>42907</v>
      </c>
      <c r="B46" s="83">
        <v>27</v>
      </c>
      <c r="C46" s="83">
        <v>18</v>
      </c>
      <c r="D46" s="83">
        <v>5</v>
      </c>
      <c r="E46" s="83">
        <v>4</v>
      </c>
      <c r="F46" s="10"/>
      <c r="G46" s="87"/>
      <c r="H46" s="43"/>
    </row>
    <row r="47" spans="1:8" ht="15.75">
      <c r="A47" s="64">
        <v>42908</v>
      </c>
      <c r="B47" s="83">
        <v>26</v>
      </c>
      <c r="C47" s="83">
        <v>17</v>
      </c>
      <c r="D47" s="83">
        <v>4</v>
      </c>
      <c r="E47" s="83">
        <v>5</v>
      </c>
      <c r="F47" s="10"/>
      <c r="G47" s="87"/>
      <c r="H47" s="43"/>
    </row>
    <row r="48" spans="1:8" ht="15.75">
      <c r="A48" s="64">
        <v>42909</v>
      </c>
      <c r="B48" s="83">
        <v>15</v>
      </c>
      <c r="C48" s="83">
        <v>6</v>
      </c>
      <c r="D48" s="83">
        <v>6</v>
      </c>
      <c r="E48" s="83">
        <v>3</v>
      </c>
      <c r="F48" s="10"/>
      <c r="G48" s="87"/>
      <c r="H48" s="43"/>
    </row>
    <row r="49" spans="1:8" ht="15.75">
      <c r="A49" s="64">
        <v>42910</v>
      </c>
      <c r="B49" s="67"/>
      <c r="C49" s="67"/>
      <c r="D49" s="67"/>
      <c r="E49" s="67"/>
      <c r="F49" s="10"/>
      <c r="G49" s="87"/>
      <c r="H49" s="43"/>
    </row>
    <row r="50" spans="1:8" ht="15.75">
      <c r="A50" s="64">
        <v>42911</v>
      </c>
      <c r="B50" s="67"/>
      <c r="C50" s="67"/>
      <c r="D50" s="67"/>
      <c r="E50" s="67"/>
      <c r="F50" s="10"/>
      <c r="G50" s="87"/>
      <c r="H50" s="43"/>
    </row>
    <row r="51" spans="1:8" ht="15.75">
      <c r="A51" s="64">
        <v>42912</v>
      </c>
      <c r="B51" s="83">
        <v>17</v>
      </c>
      <c r="C51" s="83">
        <v>10</v>
      </c>
      <c r="D51" s="83">
        <v>7</v>
      </c>
      <c r="E51" s="83">
        <v>0</v>
      </c>
      <c r="F51" s="10"/>
      <c r="G51" s="87"/>
      <c r="H51" s="43"/>
    </row>
    <row r="52" spans="1:8" ht="15.75">
      <c r="A52" s="64">
        <v>42913</v>
      </c>
      <c r="B52" s="83">
        <v>37</v>
      </c>
      <c r="C52" s="83">
        <v>35</v>
      </c>
      <c r="D52" s="83">
        <v>0</v>
      </c>
      <c r="E52" s="83">
        <v>2</v>
      </c>
      <c r="F52" s="10"/>
      <c r="G52" s="87">
        <v>2</v>
      </c>
      <c r="H52" s="43"/>
    </row>
    <row r="53" spans="1:8" ht="15.75">
      <c r="A53" s="64">
        <v>42914</v>
      </c>
      <c r="B53" s="83">
        <v>27</v>
      </c>
      <c r="C53" s="83">
        <v>16</v>
      </c>
      <c r="D53" s="83">
        <v>9</v>
      </c>
      <c r="E53" s="83">
        <v>2</v>
      </c>
      <c r="F53" s="10"/>
      <c r="G53" s="87"/>
      <c r="H53" s="43"/>
    </row>
    <row r="54" spans="1:8" ht="15.75">
      <c r="A54" s="64">
        <v>42915</v>
      </c>
      <c r="B54" s="83">
        <v>27</v>
      </c>
      <c r="C54" s="83">
        <v>23</v>
      </c>
      <c r="D54" s="83">
        <v>3</v>
      </c>
      <c r="E54" s="83">
        <v>1</v>
      </c>
      <c r="F54" s="10"/>
      <c r="G54" s="87">
        <v>1</v>
      </c>
      <c r="H54" s="43"/>
    </row>
    <row r="55" spans="1:8" ht="15">
      <c r="A55" s="64">
        <v>42916</v>
      </c>
      <c r="B55" s="85"/>
      <c r="C55" s="86"/>
      <c r="D55" s="85"/>
      <c r="E55" s="85"/>
      <c r="F55" s="10"/>
      <c r="G55" s="87"/>
      <c r="H55" s="43"/>
    </row>
    <row r="56" spans="1:7" ht="16.5" thickBot="1">
      <c r="A56" s="9" t="s">
        <v>25</v>
      </c>
      <c r="B56" s="23">
        <f>SUM(B26:B55)</f>
        <v>390</v>
      </c>
      <c r="C56" s="23">
        <f>SUM(C26:C55)</f>
        <v>249</v>
      </c>
      <c r="D56" s="23">
        <f>SUM(D26:D55)</f>
        <v>77</v>
      </c>
      <c r="E56" s="23">
        <f>SUM(E26:E55)</f>
        <v>64</v>
      </c>
      <c r="F56" s="10"/>
      <c r="G56" s="87">
        <f>SUM(G26:G55)</f>
        <v>13</v>
      </c>
    </row>
    <row r="57" spans="6:7" ht="15">
      <c r="F57" s="10"/>
      <c r="G57" s="10"/>
    </row>
    <row r="58" spans="6:7" ht="15">
      <c r="F58" s="10"/>
      <c r="G58" s="10"/>
    </row>
    <row r="59" spans="6:7" ht="15">
      <c r="F59" s="10"/>
      <c r="G59" s="10"/>
    </row>
    <row r="60" spans="6:7" ht="15">
      <c r="F60" s="10"/>
      <c r="G60" s="10"/>
    </row>
    <row r="61" spans="6:7" ht="15">
      <c r="F61" s="10"/>
      <c r="G61" s="10"/>
    </row>
    <row r="62" spans="6:7" ht="15">
      <c r="F62" s="10"/>
      <c r="G62" s="10"/>
    </row>
    <row r="63" spans="6:7" ht="15">
      <c r="F63" s="10"/>
      <c r="G63" s="10"/>
    </row>
    <row r="64" spans="6:7" ht="15">
      <c r="F64" s="10"/>
      <c r="G64" s="10"/>
    </row>
    <row r="65" spans="6:7" ht="15">
      <c r="F65" s="10"/>
      <c r="G65" s="10"/>
    </row>
    <row r="66" spans="6:7" ht="15">
      <c r="F66" s="10"/>
      <c r="G66" s="10"/>
    </row>
    <row r="67" spans="6:7" ht="15">
      <c r="F67" s="10"/>
      <c r="G67" s="10"/>
    </row>
    <row r="68" spans="6:7" ht="15">
      <c r="F68" s="10"/>
      <c r="G68" s="10"/>
    </row>
    <row r="69" spans="6:7" ht="15">
      <c r="F69" s="10"/>
      <c r="G69" s="10"/>
    </row>
    <row r="70" spans="6:7" ht="15">
      <c r="F70" s="10"/>
      <c r="G70" s="10"/>
    </row>
    <row r="71" spans="6:7" ht="15">
      <c r="F71" s="10"/>
      <c r="G71" s="10"/>
    </row>
    <row r="72" spans="6:7" ht="15">
      <c r="F72" s="10"/>
      <c r="G72" s="10"/>
    </row>
    <row r="73" spans="6:7" ht="15">
      <c r="F73" s="10"/>
      <c r="G73" s="10"/>
    </row>
    <row r="74" spans="6:7" ht="15">
      <c r="F74" s="10"/>
      <c r="G74" s="10"/>
    </row>
    <row r="75" spans="6:7" ht="15">
      <c r="F75" s="10"/>
      <c r="G75" s="10"/>
    </row>
    <row r="76" spans="6:7" ht="15">
      <c r="F76" s="10"/>
      <c r="G76" s="10"/>
    </row>
  </sheetData>
  <sheetProtection/>
  <mergeCells count="20">
    <mergeCell ref="G24:G25"/>
    <mergeCell ref="B18:G18"/>
    <mergeCell ref="C19:D19"/>
    <mergeCell ref="C20:D20"/>
    <mergeCell ref="C21:D21"/>
    <mergeCell ref="A23:E23"/>
    <mergeCell ref="A24:A25"/>
    <mergeCell ref="B24:B25"/>
    <mergeCell ref="C24:C25"/>
    <mergeCell ref="D24:D25"/>
    <mergeCell ref="E24:E25"/>
    <mergeCell ref="B13:B14"/>
    <mergeCell ref="C13:D13"/>
    <mergeCell ref="E13:F13"/>
    <mergeCell ref="G13:G14"/>
    <mergeCell ref="A1:G1"/>
    <mergeCell ref="A2:G2"/>
    <mergeCell ref="D4:G4"/>
    <mergeCell ref="D9:E9"/>
    <mergeCell ref="B12:G12"/>
  </mergeCells>
  <printOptions/>
  <pageMargins left="0.511811024" right="0.511811024" top="0.787401575" bottom="0.787401575" header="0.31496062" footer="0.3149606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79"/>
  <sheetViews>
    <sheetView showGridLines="0" zoomScalePageLayoutView="0" workbookViewId="0" topLeftCell="A1">
      <selection activeCell="G20" sqref="C20:G20"/>
    </sheetView>
  </sheetViews>
  <sheetFormatPr defaultColWidth="9.140625" defaultRowHeight="15"/>
  <cols>
    <col min="1" max="1" width="13.7109375" style="0" bestFit="1" customWidth="1"/>
    <col min="2" max="2" width="14.57421875" style="0" customWidth="1"/>
    <col min="3" max="3" width="11.8515625" style="0" customWidth="1"/>
    <col min="4" max="4" width="12.00390625" style="0" customWidth="1"/>
    <col min="5" max="5" width="19.140625" style="0" customWidth="1"/>
    <col min="6" max="6" width="13.00390625" style="0" customWidth="1"/>
    <col min="7" max="7" width="15.8515625" style="0" customWidth="1"/>
  </cols>
  <sheetData>
    <row r="1" spans="1:8" ht="27" thickBot="1">
      <c r="A1" s="159" t="s">
        <v>0</v>
      </c>
      <c r="B1" s="160"/>
      <c r="C1" s="160"/>
      <c r="D1" s="160"/>
      <c r="E1" s="160"/>
      <c r="F1" s="160"/>
      <c r="G1" s="161"/>
      <c r="H1" s="1"/>
    </row>
    <row r="2" spans="1:8" ht="24" thickBot="1">
      <c r="A2" s="162" t="s">
        <v>38</v>
      </c>
      <c r="B2" s="163"/>
      <c r="C2" s="163"/>
      <c r="D2" s="163"/>
      <c r="E2" s="163"/>
      <c r="F2" s="163"/>
      <c r="G2" s="164"/>
      <c r="H2" s="2"/>
    </row>
    <row r="3" spans="2:8" ht="24" thickBot="1">
      <c r="B3" s="3"/>
      <c r="C3" s="3"/>
      <c r="D3" s="3"/>
      <c r="E3" s="3"/>
      <c r="F3" s="3"/>
      <c r="G3" s="3"/>
      <c r="H3" s="2"/>
    </row>
    <row r="4" spans="4:7" ht="19.5" thickBot="1">
      <c r="D4" s="177" t="s">
        <v>1</v>
      </c>
      <c r="E4" s="178"/>
      <c r="F4" s="178"/>
      <c r="G4" s="179"/>
    </row>
    <row r="5" spans="3:7" ht="15.75">
      <c r="C5" s="18">
        <v>1</v>
      </c>
      <c r="D5" s="47" t="s">
        <v>2</v>
      </c>
      <c r="E5" s="48"/>
      <c r="F5" s="49">
        <v>131</v>
      </c>
      <c r="G5" s="50">
        <f>F5/F8</f>
        <v>0.3156626506024096</v>
      </c>
    </row>
    <row r="6" spans="3:7" ht="15.75">
      <c r="C6" s="18">
        <v>2</v>
      </c>
      <c r="D6" s="15" t="s">
        <v>3</v>
      </c>
      <c r="E6" s="4"/>
      <c r="F6" s="44">
        <v>278</v>
      </c>
      <c r="G6" s="46">
        <f>F6/F8</f>
        <v>0.6698795180722892</v>
      </c>
    </row>
    <row r="7" spans="3:7" ht="15.75">
      <c r="C7" s="18">
        <v>3</v>
      </c>
      <c r="D7" s="16" t="s">
        <v>4</v>
      </c>
      <c r="E7" s="5"/>
      <c r="F7" s="44">
        <v>6</v>
      </c>
      <c r="G7" s="46">
        <f>F7/F8</f>
        <v>0.014457831325301205</v>
      </c>
    </row>
    <row r="8" spans="3:7" ht="15.75">
      <c r="C8" s="18">
        <v>4</v>
      </c>
      <c r="D8" s="17" t="s">
        <v>5</v>
      </c>
      <c r="E8" s="6"/>
      <c r="F8" s="44">
        <f>SUM(F5:F7)</f>
        <v>415</v>
      </c>
      <c r="G8" s="46"/>
    </row>
    <row r="9" spans="3:7" ht="16.5" thickBot="1">
      <c r="C9" s="18">
        <v>5</v>
      </c>
      <c r="D9" s="165" t="s">
        <v>6</v>
      </c>
      <c r="E9" s="166"/>
      <c r="F9" s="45">
        <f>F8-F7</f>
        <v>409</v>
      </c>
      <c r="G9" s="65">
        <v>1</v>
      </c>
    </row>
    <row r="10" ht="15">
      <c r="J10" s="36"/>
    </row>
    <row r="11" ht="15.75" thickBot="1">
      <c r="J11" s="36"/>
    </row>
    <row r="12" spans="2:10" ht="19.5" thickBot="1">
      <c r="B12" s="167" t="s">
        <v>7</v>
      </c>
      <c r="C12" s="168"/>
      <c r="D12" s="168"/>
      <c r="E12" s="168"/>
      <c r="F12" s="168"/>
      <c r="G12" s="169"/>
      <c r="H12" s="7"/>
      <c r="J12" s="36"/>
    </row>
    <row r="13" spans="1:10" ht="15.75">
      <c r="A13" s="58"/>
      <c r="B13" s="175" t="s">
        <v>8</v>
      </c>
      <c r="C13" s="172" t="s">
        <v>9</v>
      </c>
      <c r="D13" s="172"/>
      <c r="E13" s="172" t="s">
        <v>10</v>
      </c>
      <c r="F13" s="172"/>
      <c r="G13" s="173" t="s">
        <v>11</v>
      </c>
      <c r="J13" s="36"/>
    </row>
    <row r="14" spans="1:10" ht="15.75">
      <c r="A14" s="58"/>
      <c r="B14" s="176"/>
      <c r="C14" s="40" t="s">
        <v>12</v>
      </c>
      <c r="D14" s="40" t="s">
        <v>13</v>
      </c>
      <c r="E14" s="40" t="s">
        <v>12</v>
      </c>
      <c r="F14" s="40" t="s">
        <v>13</v>
      </c>
      <c r="G14" s="174"/>
      <c r="J14" s="36"/>
    </row>
    <row r="15" spans="1:10" ht="15.75" thickBot="1">
      <c r="A15" s="59"/>
      <c r="B15" s="110">
        <f>C59</f>
        <v>271</v>
      </c>
      <c r="C15" s="29">
        <v>213</v>
      </c>
      <c r="D15" s="21">
        <v>39</v>
      </c>
      <c r="E15" s="21">
        <v>10</v>
      </c>
      <c r="F15" s="22">
        <v>9</v>
      </c>
      <c r="G15" s="42">
        <f>G59</f>
        <v>11</v>
      </c>
      <c r="I15" s="8"/>
      <c r="J15" s="37"/>
    </row>
    <row r="16" spans="1:10" ht="15.75" thickBot="1">
      <c r="A16" s="8"/>
      <c r="B16" s="69">
        <v>1</v>
      </c>
      <c r="C16" s="111">
        <f>C15/B15</f>
        <v>0.7859778597785978</v>
      </c>
      <c r="D16" s="68">
        <f>D15/B15</f>
        <v>0.14391143911439114</v>
      </c>
      <c r="E16" s="68">
        <f>E15/B15</f>
        <v>0.03690036900369004</v>
      </c>
      <c r="F16" s="68">
        <f>F15/B15</f>
        <v>0.033210332103321034</v>
      </c>
      <c r="G16" s="68">
        <f>G15/B15</f>
        <v>0.04059040590405904</v>
      </c>
      <c r="I16" s="8"/>
      <c r="J16" s="36"/>
    </row>
    <row r="17" spans="1:10" s="19" customFormat="1" ht="27" customHeight="1" thickBot="1">
      <c r="A17" s="10"/>
      <c r="B17" s="10"/>
      <c r="C17" s="20"/>
      <c r="D17" s="20"/>
      <c r="E17" s="10"/>
      <c r="F17" s="10"/>
      <c r="G17" s="10"/>
      <c r="I17" s="10"/>
      <c r="J17" s="38"/>
    </row>
    <row r="18" spans="2:14" ht="19.5" customHeight="1" thickBot="1">
      <c r="B18" s="136" t="s">
        <v>14</v>
      </c>
      <c r="C18" s="137"/>
      <c r="D18" s="137"/>
      <c r="E18" s="137"/>
      <c r="F18" s="137"/>
      <c r="G18" s="138"/>
      <c r="I18" s="8"/>
      <c r="J18" s="38"/>
      <c r="K18" s="19"/>
      <c r="L18" s="19"/>
      <c r="M18" s="10"/>
      <c r="N18" s="10"/>
    </row>
    <row r="19" spans="2:14" ht="50.25" customHeight="1">
      <c r="B19" s="14" t="s">
        <v>15</v>
      </c>
      <c r="C19" s="139" t="s">
        <v>31</v>
      </c>
      <c r="D19" s="140"/>
      <c r="E19" s="25" t="s">
        <v>32</v>
      </c>
      <c r="F19" s="26" t="s">
        <v>18</v>
      </c>
      <c r="G19" s="27" t="s">
        <v>26</v>
      </c>
      <c r="I19" s="8"/>
      <c r="J19" s="38"/>
      <c r="K19" s="19"/>
      <c r="L19" s="19"/>
      <c r="M19" s="10"/>
      <c r="N19" s="10"/>
    </row>
    <row r="20" spans="2:14" ht="14.25" customHeight="1">
      <c r="B20" s="70">
        <f>D59</f>
        <v>84</v>
      </c>
      <c r="C20" s="141">
        <v>8</v>
      </c>
      <c r="D20" s="180"/>
      <c r="E20" s="29">
        <v>39</v>
      </c>
      <c r="F20" s="29">
        <v>33</v>
      </c>
      <c r="G20" s="71">
        <v>4</v>
      </c>
      <c r="I20" s="8"/>
      <c r="J20" s="38"/>
      <c r="K20" s="19"/>
      <c r="L20" s="19"/>
      <c r="M20" s="10"/>
      <c r="N20" s="10"/>
    </row>
    <row r="21" spans="2:14" ht="15">
      <c r="B21" s="68">
        <v>1</v>
      </c>
      <c r="C21" s="184">
        <f>C20/B20</f>
        <v>0.09523809523809523</v>
      </c>
      <c r="D21" s="185"/>
      <c r="E21" s="68">
        <f>E20/B20</f>
        <v>0.4642857142857143</v>
      </c>
      <c r="F21" s="68">
        <f>F20/B20</f>
        <v>0.39285714285714285</v>
      </c>
      <c r="G21" s="68">
        <f>G20/B20</f>
        <v>0.047619047619047616</v>
      </c>
      <c r="I21" s="8"/>
      <c r="J21" s="38"/>
      <c r="K21" s="19"/>
      <c r="L21" s="19"/>
      <c r="M21" s="10"/>
      <c r="N21" s="10"/>
    </row>
    <row r="22" spans="6:14" ht="15.75" thickBot="1">
      <c r="F22" s="10"/>
      <c r="G22" s="10"/>
      <c r="I22" s="8"/>
      <c r="J22" s="38"/>
      <c r="K22" s="19"/>
      <c r="L22" s="19"/>
      <c r="M22" s="10"/>
      <c r="N22" s="10"/>
    </row>
    <row r="23" spans="1:14" ht="19.5" customHeight="1" thickBot="1">
      <c r="A23" s="143" t="s">
        <v>19</v>
      </c>
      <c r="B23" s="144"/>
      <c r="C23" s="144"/>
      <c r="D23" s="144"/>
      <c r="E23" s="145"/>
      <c r="F23" s="11"/>
      <c r="G23" s="11"/>
      <c r="H23" s="1"/>
      <c r="J23" s="38"/>
      <c r="K23" s="19"/>
      <c r="L23" s="19"/>
      <c r="M23" s="10"/>
      <c r="N23" s="10"/>
    </row>
    <row r="24" spans="1:14" ht="23.25" customHeight="1">
      <c r="A24" s="146" t="s">
        <v>20</v>
      </c>
      <c r="B24" s="148" t="s">
        <v>21</v>
      </c>
      <c r="C24" s="150" t="s">
        <v>22</v>
      </c>
      <c r="D24" s="152" t="s">
        <v>23</v>
      </c>
      <c r="E24" s="181" t="s">
        <v>24</v>
      </c>
      <c r="F24" s="12"/>
      <c r="G24" s="156" t="s">
        <v>11</v>
      </c>
      <c r="J24" s="38"/>
      <c r="K24" s="19"/>
      <c r="L24" s="19"/>
      <c r="M24" s="10"/>
      <c r="N24" s="10"/>
    </row>
    <row r="25" spans="1:14" ht="15.75">
      <c r="A25" s="193"/>
      <c r="B25" s="189"/>
      <c r="C25" s="190"/>
      <c r="D25" s="191"/>
      <c r="E25" s="192"/>
      <c r="F25" s="13"/>
      <c r="G25" s="183"/>
      <c r="J25" s="38"/>
      <c r="K25" s="19"/>
      <c r="L25" s="19"/>
      <c r="M25" s="10"/>
      <c r="N25" s="10"/>
    </row>
    <row r="26" spans="1:14" ht="15.75">
      <c r="A26" s="123">
        <v>42917</v>
      </c>
      <c r="B26" s="67"/>
      <c r="C26" s="67"/>
      <c r="D26" s="67"/>
      <c r="E26" s="67"/>
      <c r="F26" s="13"/>
      <c r="G26" s="89"/>
      <c r="H26" s="43"/>
      <c r="J26" s="38"/>
      <c r="K26" s="19"/>
      <c r="L26" s="19"/>
      <c r="M26" s="10"/>
      <c r="N26" s="10"/>
    </row>
    <row r="27" spans="1:14" ht="15.75">
      <c r="A27" s="123">
        <v>42918</v>
      </c>
      <c r="B27" s="67"/>
      <c r="C27" s="67"/>
      <c r="D27" s="67"/>
      <c r="E27" s="67"/>
      <c r="F27" s="13"/>
      <c r="G27" s="84"/>
      <c r="H27" s="43"/>
      <c r="J27" s="38"/>
      <c r="K27" s="19"/>
      <c r="L27" s="19"/>
      <c r="M27" s="10"/>
      <c r="N27" s="10"/>
    </row>
    <row r="28" spans="1:14" ht="15.75">
      <c r="A28" s="124">
        <v>42919</v>
      </c>
      <c r="B28" s="66">
        <v>15</v>
      </c>
      <c r="C28" s="66">
        <v>10</v>
      </c>
      <c r="D28" s="66">
        <v>3</v>
      </c>
      <c r="E28" s="66">
        <v>2</v>
      </c>
      <c r="F28" s="10"/>
      <c r="G28" s="87"/>
      <c r="H28" s="43"/>
      <c r="J28" s="38"/>
      <c r="K28" s="19"/>
      <c r="L28" s="10"/>
      <c r="M28" s="10"/>
      <c r="N28" s="10"/>
    </row>
    <row r="29" spans="1:10" ht="15.75">
      <c r="A29" s="124">
        <v>42920</v>
      </c>
      <c r="B29" s="66">
        <v>18</v>
      </c>
      <c r="C29" s="66">
        <v>5</v>
      </c>
      <c r="D29" s="66">
        <v>10</v>
      </c>
      <c r="E29" s="66">
        <v>3</v>
      </c>
      <c r="F29" s="10"/>
      <c r="G29" s="87">
        <v>1</v>
      </c>
      <c r="H29" s="43"/>
      <c r="J29" s="39"/>
    </row>
    <row r="30" spans="1:8" ht="15.75">
      <c r="A30" s="124">
        <v>42921</v>
      </c>
      <c r="B30" s="66">
        <v>29</v>
      </c>
      <c r="C30" s="66">
        <v>20</v>
      </c>
      <c r="D30" s="66">
        <v>7</v>
      </c>
      <c r="E30" s="66">
        <v>2</v>
      </c>
      <c r="F30" s="10"/>
      <c r="G30" s="87"/>
      <c r="H30" s="43"/>
    </row>
    <row r="31" spans="1:8" ht="15.75">
      <c r="A31" s="124">
        <v>42922</v>
      </c>
      <c r="B31" s="66">
        <v>27</v>
      </c>
      <c r="C31" s="66">
        <v>20</v>
      </c>
      <c r="D31" s="66">
        <v>3</v>
      </c>
      <c r="E31" s="66">
        <v>4</v>
      </c>
      <c r="F31" s="10"/>
      <c r="G31" s="87">
        <v>2</v>
      </c>
      <c r="H31" s="43"/>
    </row>
    <row r="32" spans="1:8" ht="15.75">
      <c r="A32" s="124">
        <v>42923</v>
      </c>
      <c r="B32" s="66">
        <v>19</v>
      </c>
      <c r="C32" s="66">
        <v>10</v>
      </c>
      <c r="D32" s="66">
        <v>4</v>
      </c>
      <c r="E32" s="66">
        <v>5</v>
      </c>
      <c r="F32" s="10"/>
      <c r="G32" s="87">
        <v>5</v>
      </c>
      <c r="H32" s="43"/>
    </row>
    <row r="33" spans="1:8" ht="15.75">
      <c r="A33" s="123">
        <v>42924</v>
      </c>
      <c r="B33" s="67"/>
      <c r="C33" s="67"/>
      <c r="D33" s="67"/>
      <c r="E33" s="67"/>
      <c r="F33" s="10"/>
      <c r="G33" s="87"/>
      <c r="H33" s="43"/>
    </row>
    <row r="34" spans="1:8" ht="15.75">
      <c r="A34" s="123">
        <v>42925</v>
      </c>
      <c r="B34" s="67"/>
      <c r="C34" s="67"/>
      <c r="D34" s="67"/>
      <c r="E34" s="67"/>
      <c r="F34" s="10"/>
      <c r="G34" s="87"/>
      <c r="H34" s="43"/>
    </row>
    <row r="35" spans="1:8" ht="15.75">
      <c r="A35" s="124">
        <v>42926</v>
      </c>
      <c r="B35" s="66">
        <v>18</v>
      </c>
      <c r="C35" s="66">
        <v>8</v>
      </c>
      <c r="D35" s="66">
        <v>5</v>
      </c>
      <c r="E35" s="66">
        <v>5</v>
      </c>
      <c r="F35" s="10"/>
      <c r="G35" s="87">
        <v>1</v>
      </c>
      <c r="H35" s="43"/>
    </row>
    <row r="36" spans="1:8" ht="15.75">
      <c r="A36" s="124">
        <v>42927</v>
      </c>
      <c r="B36" s="66">
        <v>16</v>
      </c>
      <c r="C36" s="66">
        <v>8</v>
      </c>
      <c r="D36" s="66">
        <v>5</v>
      </c>
      <c r="E36" s="66">
        <v>3</v>
      </c>
      <c r="F36" s="10"/>
      <c r="G36" s="87"/>
      <c r="H36" s="43"/>
    </row>
    <row r="37" spans="1:8" ht="15.75">
      <c r="A37" s="124">
        <v>42928</v>
      </c>
      <c r="B37" s="66">
        <v>27</v>
      </c>
      <c r="C37" s="66">
        <v>20</v>
      </c>
      <c r="D37" s="66">
        <v>3</v>
      </c>
      <c r="E37" s="66">
        <v>4</v>
      </c>
      <c r="F37" s="10"/>
      <c r="G37" s="87"/>
      <c r="H37" s="43"/>
    </row>
    <row r="38" spans="1:8" ht="15">
      <c r="A38" s="124">
        <v>42929</v>
      </c>
      <c r="B38" s="33">
        <v>27</v>
      </c>
      <c r="C38" s="33">
        <v>17</v>
      </c>
      <c r="D38" s="33">
        <v>3</v>
      </c>
      <c r="E38" s="33">
        <v>7</v>
      </c>
      <c r="F38" s="10"/>
      <c r="G38" s="87"/>
      <c r="H38" s="43"/>
    </row>
    <row r="39" spans="1:8" ht="15.75">
      <c r="A39" s="124">
        <v>42930</v>
      </c>
      <c r="B39" s="66">
        <v>7</v>
      </c>
      <c r="C39" s="66">
        <v>4</v>
      </c>
      <c r="D39" s="66">
        <v>1</v>
      </c>
      <c r="E39" s="66">
        <v>2</v>
      </c>
      <c r="F39" s="10"/>
      <c r="G39" s="87"/>
      <c r="H39" s="43"/>
    </row>
    <row r="40" spans="1:8" ht="15.75">
      <c r="A40" s="123">
        <v>42931</v>
      </c>
      <c r="B40" s="67"/>
      <c r="C40" s="67"/>
      <c r="D40" s="67"/>
      <c r="E40" s="67"/>
      <c r="F40" s="10"/>
      <c r="G40" s="87"/>
      <c r="H40" s="43"/>
    </row>
    <row r="41" spans="1:8" ht="15.75">
      <c r="A41" s="123">
        <v>42932</v>
      </c>
      <c r="B41" s="67"/>
      <c r="C41" s="67"/>
      <c r="D41" s="67"/>
      <c r="E41" s="67"/>
      <c r="F41" s="10"/>
      <c r="G41" s="87"/>
      <c r="H41" s="43"/>
    </row>
    <row r="42" spans="1:8" ht="15.75">
      <c r="A42" s="124">
        <v>42933</v>
      </c>
      <c r="B42" s="66">
        <v>10</v>
      </c>
      <c r="C42" s="66">
        <v>6</v>
      </c>
      <c r="D42" s="66">
        <v>3</v>
      </c>
      <c r="E42" s="66">
        <v>1</v>
      </c>
      <c r="F42" s="10"/>
      <c r="G42" s="87"/>
      <c r="H42" s="43"/>
    </row>
    <row r="43" spans="1:8" ht="15.75">
      <c r="A43" s="124">
        <v>42934</v>
      </c>
      <c r="B43" s="66">
        <v>37</v>
      </c>
      <c r="C43" s="66">
        <v>34</v>
      </c>
      <c r="D43" s="66">
        <v>1</v>
      </c>
      <c r="E43" s="66">
        <v>2</v>
      </c>
      <c r="F43" s="10"/>
      <c r="G43" s="87"/>
      <c r="H43" s="43"/>
    </row>
    <row r="44" spans="1:8" ht="15.75">
      <c r="A44" s="124">
        <v>42935</v>
      </c>
      <c r="B44" s="66">
        <v>29</v>
      </c>
      <c r="C44" s="66">
        <v>22</v>
      </c>
      <c r="D44" s="66">
        <v>6</v>
      </c>
      <c r="E44" s="66">
        <v>1</v>
      </c>
      <c r="F44" s="10"/>
      <c r="G44" s="87"/>
      <c r="H44" s="43"/>
    </row>
    <row r="45" spans="1:8" ht="15">
      <c r="A45" s="124">
        <v>42936</v>
      </c>
      <c r="B45" s="33">
        <v>29</v>
      </c>
      <c r="C45" s="34">
        <v>19</v>
      </c>
      <c r="D45" s="33">
        <v>6</v>
      </c>
      <c r="E45" s="33">
        <v>4</v>
      </c>
      <c r="F45" s="10"/>
      <c r="G45" s="87"/>
      <c r="H45" s="43"/>
    </row>
    <row r="46" spans="1:8" ht="15.75">
      <c r="A46" s="124">
        <v>42937</v>
      </c>
      <c r="B46" s="66">
        <v>10</v>
      </c>
      <c r="C46" s="66">
        <v>4</v>
      </c>
      <c r="D46" s="66">
        <v>1</v>
      </c>
      <c r="E46" s="66">
        <v>5</v>
      </c>
      <c r="F46" s="10"/>
      <c r="G46" s="87"/>
      <c r="H46" s="43"/>
    </row>
    <row r="47" spans="1:8" ht="15.75">
      <c r="A47" s="123">
        <v>42938</v>
      </c>
      <c r="B47" s="67"/>
      <c r="C47" s="67"/>
      <c r="D47" s="67"/>
      <c r="E47" s="67"/>
      <c r="F47" s="10"/>
      <c r="G47" s="87"/>
      <c r="H47" s="43"/>
    </row>
    <row r="48" spans="1:8" ht="15.75">
      <c r="A48" s="123">
        <v>42939</v>
      </c>
      <c r="B48" s="67"/>
      <c r="C48" s="67"/>
      <c r="D48" s="67"/>
      <c r="E48" s="67"/>
      <c r="F48" s="10"/>
      <c r="G48" s="87"/>
      <c r="H48" s="43"/>
    </row>
    <row r="49" spans="1:8" ht="15.75">
      <c r="A49" s="124">
        <v>42940</v>
      </c>
      <c r="B49" s="66">
        <v>11</v>
      </c>
      <c r="C49" s="66">
        <v>5</v>
      </c>
      <c r="D49" s="66">
        <v>4</v>
      </c>
      <c r="E49" s="66">
        <v>2</v>
      </c>
      <c r="F49" s="10"/>
      <c r="G49" s="87"/>
      <c r="H49" s="43"/>
    </row>
    <row r="50" spans="1:8" ht="15.75">
      <c r="A50" s="124">
        <v>42941</v>
      </c>
      <c r="B50" s="66">
        <v>11</v>
      </c>
      <c r="C50" s="66">
        <v>5</v>
      </c>
      <c r="D50" s="66">
        <v>5</v>
      </c>
      <c r="E50" s="66">
        <v>1</v>
      </c>
      <c r="F50" s="10"/>
      <c r="G50" s="87"/>
      <c r="H50" s="43"/>
    </row>
    <row r="51" spans="1:8" ht="15.75">
      <c r="A51" s="124">
        <v>42942</v>
      </c>
      <c r="B51" s="66">
        <v>30</v>
      </c>
      <c r="C51" s="66">
        <v>20</v>
      </c>
      <c r="D51" s="66">
        <v>7</v>
      </c>
      <c r="E51" s="66">
        <v>3</v>
      </c>
      <c r="F51" s="10"/>
      <c r="G51" s="87">
        <v>1</v>
      </c>
      <c r="H51" s="43"/>
    </row>
    <row r="52" spans="1:8" ht="15.75">
      <c r="A52" s="124">
        <v>42943</v>
      </c>
      <c r="B52" s="66">
        <v>27</v>
      </c>
      <c r="C52" s="66">
        <v>23</v>
      </c>
      <c r="D52" s="66">
        <v>3</v>
      </c>
      <c r="E52" s="66">
        <v>1</v>
      </c>
      <c r="F52" s="10"/>
      <c r="G52" s="87">
        <v>1</v>
      </c>
      <c r="H52" s="43"/>
    </row>
    <row r="53" spans="1:8" ht="15.75">
      <c r="A53" s="124">
        <v>42944</v>
      </c>
      <c r="B53" s="66">
        <v>9</v>
      </c>
      <c r="C53" s="66">
        <v>5</v>
      </c>
      <c r="D53" s="66">
        <v>3</v>
      </c>
      <c r="E53" s="66">
        <v>1</v>
      </c>
      <c r="F53" s="10"/>
      <c r="G53" s="87"/>
      <c r="H53" s="43"/>
    </row>
    <row r="54" spans="1:8" ht="15.75">
      <c r="A54" s="123">
        <v>42945</v>
      </c>
      <c r="B54" s="67"/>
      <c r="C54" s="67"/>
      <c r="D54" s="67"/>
      <c r="E54" s="67"/>
      <c r="F54" s="10"/>
      <c r="G54" s="87"/>
      <c r="H54" s="43"/>
    </row>
    <row r="55" spans="1:8" ht="15">
      <c r="A55" s="123">
        <v>42946</v>
      </c>
      <c r="B55" s="78"/>
      <c r="C55" s="79"/>
      <c r="D55" s="78"/>
      <c r="E55" s="78"/>
      <c r="F55" s="10"/>
      <c r="G55" s="87"/>
      <c r="H55" s="43"/>
    </row>
    <row r="56" spans="1:8" ht="15">
      <c r="A56" s="124">
        <v>42947</v>
      </c>
      <c r="B56" s="33">
        <v>9</v>
      </c>
      <c r="C56" s="34">
        <v>6</v>
      </c>
      <c r="D56" s="33">
        <v>1</v>
      </c>
      <c r="E56" s="33">
        <v>2</v>
      </c>
      <c r="F56" s="10"/>
      <c r="G56" s="87"/>
      <c r="H56" s="43"/>
    </row>
    <row r="57" spans="1:8" ht="15">
      <c r="A57" s="124"/>
      <c r="B57" s="33"/>
      <c r="C57" s="34"/>
      <c r="D57" s="33"/>
      <c r="E57" s="33"/>
      <c r="F57" s="10"/>
      <c r="G57" s="87"/>
      <c r="H57" s="43"/>
    </row>
    <row r="58" spans="1:8" ht="15">
      <c r="A58" s="124"/>
      <c r="B58" s="33"/>
      <c r="C58" s="34"/>
      <c r="D58" s="33"/>
      <c r="E58" s="33"/>
      <c r="F58" s="10"/>
      <c r="G58" s="87"/>
      <c r="H58" s="43"/>
    </row>
    <row r="59" spans="1:7" ht="16.5" thickBot="1">
      <c r="A59" s="9" t="s">
        <v>25</v>
      </c>
      <c r="B59" s="23">
        <f>SUM(B26:B56)</f>
        <v>415</v>
      </c>
      <c r="C59" s="23">
        <f>SUM(C26:C56)</f>
        <v>271</v>
      </c>
      <c r="D59" s="23">
        <f>SUM(D26:D56)</f>
        <v>84</v>
      </c>
      <c r="E59" s="23">
        <f>SUM(E26:E56)</f>
        <v>60</v>
      </c>
      <c r="F59" s="10"/>
      <c r="G59" s="87">
        <f>SUM(G26:G58)</f>
        <v>11</v>
      </c>
    </row>
    <row r="60" spans="6:7" ht="15">
      <c r="F60" s="10"/>
      <c r="G60" s="10"/>
    </row>
    <row r="61" spans="6:7" ht="15">
      <c r="F61" s="10"/>
      <c r="G61" s="10"/>
    </row>
    <row r="62" spans="6:7" ht="15">
      <c r="F62" s="10"/>
      <c r="G62" s="10"/>
    </row>
    <row r="63" spans="6:7" ht="15">
      <c r="F63" s="10"/>
      <c r="G63" s="10"/>
    </row>
    <row r="64" spans="6:7" ht="15">
      <c r="F64" s="10"/>
      <c r="G64" s="10"/>
    </row>
    <row r="65" spans="6:7" ht="15">
      <c r="F65" s="10"/>
      <c r="G65" s="10"/>
    </row>
    <row r="66" spans="6:7" ht="15">
      <c r="F66" s="10"/>
      <c r="G66" s="10"/>
    </row>
    <row r="67" spans="6:7" ht="15">
      <c r="F67" s="10"/>
      <c r="G67" s="10"/>
    </row>
    <row r="68" spans="6:7" ht="15">
      <c r="F68" s="10"/>
      <c r="G68" s="10"/>
    </row>
    <row r="69" spans="6:7" ht="15">
      <c r="F69" s="10"/>
      <c r="G69" s="10"/>
    </row>
    <row r="70" spans="6:7" ht="15">
      <c r="F70" s="10"/>
      <c r="G70" s="10"/>
    </row>
    <row r="71" spans="6:7" ht="15">
      <c r="F71" s="10"/>
      <c r="G71" s="10"/>
    </row>
    <row r="72" spans="6:7" ht="15">
      <c r="F72" s="10"/>
      <c r="G72" s="10"/>
    </row>
    <row r="73" spans="6:7" ht="15">
      <c r="F73" s="10"/>
      <c r="G73" s="10"/>
    </row>
    <row r="74" spans="6:7" ht="15">
      <c r="F74" s="10"/>
      <c r="G74" s="10"/>
    </row>
    <row r="75" spans="6:7" ht="15">
      <c r="F75" s="10"/>
      <c r="G75" s="10"/>
    </row>
    <row r="76" spans="6:7" ht="15">
      <c r="F76" s="10"/>
      <c r="G76" s="10"/>
    </row>
    <row r="77" spans="6:7" ht="15">
      <c r="F77" s="10"/>
      <c r="G77" s="10"/>
    </row>
    <row r="78" spans="6:7" ht="15">
      <c r="F78" s="10"/>
      <c r="G78" s="10"/>
    </row>
    <row r="79" spans="6:7" ht="15">
      <c r="F79" s="10"/>
      <c r="G79" s="10"/>
    </row>
  </sheetData>
  <sheetProtection/>
  <mergeCells count="20">
    <mergeCell ref="B13:B14"/>
    <mergeCell ref="C13:D13"/>
    <mergeCell ref="E13:F13"/>
    <mergeCell ref="G13:G14"/>
    <mergeCell ref="A1:G1"/>
    <mergeCell ref="A2:G2"/>
    <mergeCell ref="D4:G4"/>
    <mergeCell ref="D9:E9"/>
    <mergeCell ref="B12:G12"/>
    <mergeCell ref="G24:G25"/>
    <mergeCell ref="B18:G18"/>
    <mergeCell ref="C19:D19"/>
    <mergeCell ref="C20:D20"/>
    <mergeCell ref="C21:D21"/>
    <mergeCell ref="A23:E23"/>
    <mergeCell ref="A24:A25"/>
    <mergeCell ref="B24:B25"/>
    <mergeCell ref="C24:C25"/>
    <mergeCell ref="D24:D25"/>
    <mergeCell ref="E24:E25"/>
  </mergeCells>
  <printOptions/>
  <pageMargins left="0.511811024" right="0.511811024" top="0.787401575" bottom="0.787401575" header="0.31496062" footer="0.3149606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60"/>
  <sheetViews>
    <sheetView showGridLines="0" zoomScalePageLayoutView="0" workbookViewId="0" topLeftCell="A1">
      <selection activeCell="C20" sqref="C20:G20"/>
    </sheetView>
  </sheetViews>
  <sheetFormatPr defaultColWidth="9.140625" defaultRowHeight="15"/>
  <cols>
    <col min="1" max="1" width="13.7109375" style="0" bestFit="1" customWidth="1"/>
    <col min="2" max="2" width="17.57421875" style="0" customWidth="1"/>
    <col min="3" max="3" width="11.00390625" style="0" bestFit="1" customWidth="1"/>
    <col min="4" max="4" width="17.28125" style="0" customWidth="1"/>
    <col min="5" max="5" width="21.7109375" style="0" customWidth="1"/>
    <col min="6" max="6" width="8.57421875" style="0" bestFit="1" customWidth="1"/>
    <col min="7" max="7" width="19.421875" style="0" customWidth="1"/>
  </cols>
  <sheetData>
    <row r="1" spans="1:7" ht="27" thickBot="1">
      <c r="A1" s="159" t="s">
        <v>0</v>
      </c>
      <c r="B1" s="160"/>
      <c r="C1" s="160"/>
      <c r="D1" s="160"/>
      <c r="E1" s="160"/>
      <c r="F1" s="160"/>
      <c r="G1" s="161"/>
    </row>
    <row r="2" spans="1:7" ht="24" thickBot="1">
      <c r="A2" s="162" t="s">
        <v>39</v>
      </c>
      <c r="B2" s="163"/>
      <c r="C2" s="163"/>
      <c r="D2" s="163"/>
      <c r="E2" s="163"/>
      <c r="F2" s="163"/>
      <c r="G2" s="164"/>
    </row>
    <row r="3" spans="2:7" ht="24" thickBot="1">
      <c r="B3" s="3"/>
      <c r="C3" s="3"/>
      <c r="D3" s="3"/>
      <c r="E3" s="3"/>
      <c r="F3" s="3"/>
      <c r="G3" s="3"/>
    </row>
    <row r="4" spans="4:7" ht="19.5" thickBot="1">
      <c r="D4" s="177" t="s">
        <v>1</v>
      </c>
      <c r="E4" s="178"/>
      <c r="F4" s="178"/>
      <c r="G4" s="179"/>
    </row>
    <row r="5" spans="3:7" ht="15.75">
      <c r="C5" s="18">
        <v>1</v>
      </c>
      <c r="D5" s="47" t="s">
        <v>2</v>
      </c>
      <c r="E5" s="48"/>
      <c r="F5" s="49">
        <v>75</v>
      </c>
      <c r="G5" s="50">
        <f>F5/F8</f>
        <v>0.32051282051282054</v>
      </c>
    </row>
    <row r="6" spans="3:7" ht="15.75">
      <c r="C6" s="18">
        <v>2</v>
      </c>
      <c r="D6" s="15" t="s">
        <v>3</v>
      </c>
      <c r="E6" s="4"/>
      <c r="F6" s="44">
        <v>154</v>
      </c>
      <c r="G6" s="46">
        <f>F6/F8</f>
        <v>0.6581196581196581</v>
      </c>
    </row>
    <row r="7" spans="3:7" ht="15.75">
      <c r="C7" s="18">
        <v>3</v>
      </c>
      <c r="D7" s="16" t="s">
        <v>4</v>
      </c>
      <c r="E7" s="5"/>
      <c r="F7" s="44">
        <v>5</v>
      </c>
      <c r="G7" s="46">
        <f>F7/F8</f>
        <v>0.021367521367521368</v>
      </c>
    </row>
    <row r="8" spans="3:7" ht="15.75">
      <c r="C8" s="18">
        <v>4</v>
      </c>
      <c r="D8" s="17" t="s">
        <v>5</v>
      </c>
      <c r="E8" s="6"/>
      <c r="F8" s="44">
        <f>F5+F6+F7</f>
        <v>234</v>
      </c>
      <c r="G8" s="46"/>
    </row>
    <row r="9" spans="3:7" ht="16.5" thickBot="1">
      <c r="C9" s="18">
        <v>5</v>
      </c>
      <c r="D9" s="165" t="s">
        <v>6</v>
      </c>
      <c r="E9" s="166"/>
      <c r="F9" s="45">
        <v>229</v>
      </c>
      <c r="G9" s="65">
        <v>1</v>
      </c>
    </row>
    <row r="11" ht="15.75" thickBot="1"/>
    <row r="12" spans="2:7" ht="19.5" thickBot="1">
      <c r="B12" s="167" t="s">
        <v>7</v>
      </c>
      <c r="C12" s="168"/>
      <c r="D12" s="168"/>
      <c r="E12" s="168"/>
      <c r="F12" s="168"/>
      <c r="G12" s="169"/>
    </row>
    <row r="13" spans="1:7" ht="15.75">
      <c r="A13" s="58"/>
      <c r="B13" s="175" t="s">
        <v>8</v>
      </c>
      <c r="C13" s="172" t="s">
        <v>9</v>
      </c>
      <c r="D13" s="172"/>
      <c r="E13" s="172" t="s">
        <v>10</v>
      </c>
      <c r="F13" s="172"/>
      <c r="G13" s="173" t="s">
        <v>11</v>
      </c>
    </row>
    <row r="14" spans="1:7" ht="15.75">
      <c r="A14" s="58"/>
      <c r="B14" s="176"/>
      <c r="C14" s="40" t="s">
        <v>12</v>
      </c>
      <c r="D14" s="40" t="s">
        <v>13</v>
      </c>
      <c r="E14" s="40" t="s">
        <v>12</v>
      </c>
      <c r="F14" s="40" t="s">
        <v>13</v>
      </c>
      <c r="G14" s="174"/>
    </row>
    <row r="15" spans="1:7" ht="15.75" thickBot="1">
      <c r="A15" s="59"/>
      <c r="B15" s="121">
        <f>C59</f>
        <v>309</v>
      </c>
      <c r="C15" s="29">
        <v>245</v>
      </c>
      <c r="D15" s="21">
        <v>36</v>
      </c>
      <c r="E15" s="21">
        <v>15</v>
      </c>
      <c r="F15" s="22">
        <v>13</v>
      </c>
      <c r="G15" s="42">
        <f>G59</f>
        <v>4</v>
      </c>
    </row>
    <row r="16" spans="1:7" ht="15.75" thickBot="1">
      <c r="A16" s="8"/>
      <c r="B16" s="69">
        <v>1</v>
      </c>
      <c r="C16" s="122">
        <f>C15/B15</f>
        <v>0.7928802588996764</v>
      </c>
      <c r="D16" s="68">
        <f>D15/B15</f>
        <v>0.11650485436893204</v>
      </c>
      <c r="E16" s="68">
        <f>E15/B15</f>
        <v>0.04854368932038835</v>
      </c>
      <c r="F16" s="68">
        <f>F15/B15</f>
        <v>0.042071197411003236</v>
      </c>
      <c r="G16" s="68">
        <f>G15/B15</f>
        <v>0.012944983818770227</v>
      </c>
    </row>
    <row r="17" spans="1:7" ht="15.75" thickBot="1">
      <c r="A17" s="10"/>
      <c r="B17" s="10"/>
      <c r="C17" s="20"/>
      <c r="D17" s="20"/>
      <c r="E17" s="10"/>
      <c r="F17" s="10"/>
      <c r="G17" s="10"/>
    </row>
    <row r="18" spans="2:7" ht="19.5" thickBot="1">
      <c r="B18" s="136" t="s">
        <v>14</v>
      </c>
      <c r="C18" s="137"/>
      <c r="D18" s="137"/>
      <c r="E18" s="137"/>
      <c r="F18" s="137"/>
      <c r="G18" s="138"/>
    </row>
    <row r="19" spans="2:7" ht="102" customHeight="1">
      <c r="B19" s="14" t="s">
        <v>15</v>
      </c>
      <c r="C19" s="139" t="s">
        <v>31</v>
      </c>
      <c r="D19" s="140"/>
      <c r="E19" s="25" t="s">
        <v>32</v>
      </c>
      <c r="F19" s="26" t="s">
        <v>18</v>
      </c>
      <c r="G19" s="27" t="s">
        <v>26</v>
      </c>
    </row>
    <row r="20" spans="2:7" ht="15">
      <c r="B20" s="70">
        <f>D59</f>
        <v>114</v>
      </c>
      <c r="C20" s="141">
        <v>8</v>
      </c>
      <c r="D20" s="180"/>
      <c r="E20" s="29">
        <v>50</v>
      </c>
      <c r="F20" s="29">
        <v>56</v>
      </c>
      <c r="G20" s="71"/>
    </row>
    <row r="21" spans="2:7" ht="15">
      <c r="B21" s="68">
        <v>1</v>
      </c>
      <c r="C21" s="184">
        <f>C20/B20</f>
        <v>0.07017543859649122</v>
      </c>
      <c r="D21" s="185"/>
      <c r="E21" s="68">
        <f>E20/B20</f>
        <v>0.43859649122807015</v>
      </c>
      <c r="F21" s="68">
        <f>F20/B20</f>
        <v>0.49122807017543857</v>
      </c>
      <c r="G21" s="68">
        <f>G20/B20</f>
        <v>0</v>
      </c>
    </row>
    <row r="22" spans="6:7" ht="15.75" thickBot="1">
      <c r="F22" s="10"/>
      <c r="G22" s="10"/>
    </row>
    <row r="23" spans="1:7" ht="19.5" thickBot="1">
      <c r="A23" s="143" t="s">
        <v>19</v>
      </c>
      <c r="B23" s="144"/>
      <c r="C23" s="144"/>
      <c r="D23" s="144"/>
      <c r="E23" s="145"/>
      <c r="F23" s="11"/>
      <c r="G23" s="11"/>
    </row>
    <row r="24" spans="1:7" ht="15.75">
      <c r="A24" s="146" t="s">
        <v>20</v>
      </c>
      <c r="B24" s="148" t="s">
        <v>21</v>
      </c>
      <c r="C24" s="150" t="s">
        <v>22</v>
      </c>
      <c r="D24" s="152" t="s">
        <v>23</v>
      </c>
      <c r="E24" s="181" t="s">
        <v>24</v>
      </c>
      <c r="F24" s="12"/>
      <c r="G24" s="156" t="s">
        <v>11</v>
      </c>
    </row>
    <row r="25" spans="1:7" ht="15.75">
      <c r="A25" s="193"/>
      <c r="B25" s="189"/>
      <c r="C25" s="190"/>
      <c r="D25" s="191"/>
      <c r="E25" s="192"/>
      <c r="F25" s="13"/>
      <c r="G25" s="183"/>
    </row>
    <row r="26" spans="1:7" ht="15.75">
      <c r="A26" s="126">
        <v>42948</v>
      </c>
      <c r="B26" s="66">
        <v>15</v>
      </c>
      <c r="C26" s="66">
        <v>5</v>
      </c>
      <c r="D26" s="66">
        <v>8</v>
      </c>
      <c r="E26" s="66">
        <v>2</v>
      </c>
      <c r="F26" s="13"/>
      <c r="G26" s="89">
        <v>1</v>
      </c>
    </row>
    <row r="27" spans="1:7" ht="15.75">
      <c r="A27" s="124">
        <v>42949</v>
      </c>
      <c r="B27" s="66">
        <v>29</v>
      </c>
      <c r="C27" s="66">
        <v>19</v>
      </c>
      <c r="D27" s="66">
        <v>6</v>
      </c>
      <c r="E27" s="66">
        <v>4</v>
      </c>
      <c r="F27" s="13"/>
      <c r="G27" s="84">
        <v>1</v>
      </c>
    </row>
    <row r="28" spans="1:7" ht="15.75">
      <c r="A28" s="124">
        <v>42950</v>
      </c>
      <c r="B28" s="66">
        <v>28</v>
      </c>
      <c r="C28" s="66">
        <v>24</v>
      </c>
      <c r="D28" s="66">
        <v>3</v>
      </c>
      <c r="E28" s="66">
        <v>1</v>
      </c>
      <c r="F28" s="10"/>
      <c r="G28" s="87">
        <v>1</v>
      </c>
    </row>
    <row r="29" spans="1:7" ht="15.75">
      <c r="A29" s="124">
        <v>42951</v>
      </c>
      <c r="B29" s="66">
        <v>12</v>
      </c>
      <c r="C29" s="66">
        <v>5</v>
      </c>
      <c r="D29" s="66">
        <v>5</v>
      </c>
      <c r="E29" s="66">
        <v>2</v>
      </c>
      <c r="F29" s="10"/>
      <c r="G29" s="87"/>
    </row>
    <row r="30" spans="1:7" ht="15.75">
      <c r="A30" s="124">
        <v>42954</v>
      </c>
      <c r="B30" s="66">
        <v>13</v>
      </c>
      <c r="C30" s="66">
        <v>10</v>
      </c>
      <c r="D30" s="66">
        <v>1</v>
      </c>
      <c r="E30" s="66">
        <v>2</v>
      </c>
      <c r="F30" s="10"/>
      <c r="G30" s="87"/>
    </row>
    <row r="31" spans="1:7" ht="15.75">
      <c r="A31" s="124">
        <v>42955</v>
      </c>
      <c r="B31" s="66">
        <v>20</v>
      </c>
      <c r="C31" s="66">
        <v>13</v>
      </c>
      <c r="D31" s="66">
        <v>5</v>
      </c>
      <c r="E31" s="66">
        <v>2</v>
      </c>
      <c r="F31" s="10"/>
      <c r="G31" s="87"/>
    </row>
    <row r="32" spans="1:7" ht="15.75">
      <c r="A32" s="124">
        <v>42956</v>
      </c>
      <c r="B32" s="66">
        <v>27</v>
      </c>
      <c r="C32" s="66">
        <v>14</v>
      </c>
      <c r="D32" s="66">
        <v>9</v>
      </c>
      <c r="E32" s="66">
        <v>4</v>
      </c>
      <c r="F32" s="10"/>
      <c r="G32" s="87"/>
    </row>
    <row r="33" spans="1:7" ht="15.75">
      <c r="A33" s="124">
        <v>42957</v>
      </c>
      <c r="B33" s="66">
        <v>27</v>
      </c>
      <c r="C33" s="66">
        <v>18</v>
      </c>
      <c r="D33" s="66">
        <v>2</v>
      </c>
      <c r="E33" s="66">
        <v>7</v>
      </c>
      <c r="F33" s="10"/>
      <c r="G33" s="87"/>
    </row>
    <row r="34" spans="1:7" ht="15.75">
      <c r="A34" s="124">
        <v>42958</v>
      </c>
      <c r="B34" s="66">
        <v>16</v>
      </c>
      <c r="C34" s="66">
        <v>9</v>
      </c>
      <c r="D34" s="66">
        <v>6</v>
      </c>
      <c r="E34" s="66">
        <v>1</v>
      </c>
      <c r="F34" s="10"/>
      <c r="G34" s="87"/>
    </row>
    <row r="35" spans="1:7" ht="15.75">
      <c r="A35" s="126">
        <v>42961</v>
      </c>
      <c r="B35" s="66">
        <v>13</v>
      </c>
      <c r="C35" s="66">
        <v>7</v>
      </c>
      <c r="D35" s="66">
        <v>3</v>
      </c>
      <c r="E35" s="66">
        <v>3</v>
      </c>
      <c r="F35" s="10"/>
      <c r="G35" s="87"/>
    </row>
    <row r="36" spans="1:7" ht="15.75">
      <c r="A36" s="124">
        <v>42962</v>
      </c>
      <c r="B36" s="66">
        <v>14</v>
      </c>
      <c r="C36" s="66">
        <v>7</v>
      </c>
      <c r="D36" s="66">
        <v>4</v>
      </c>
      <c r="E36" s="66">
        <v>3</v>
      </c>
      <c r="F36" s="10"/>
      <c r="G36" s="87"/>
    </row>
    <row r="37" spans="1:7" ht="15.75">
      <c r="A37" s="124">
        <v>42963</v>
      </c>
      <c r="B37" s="66">
        <v>27</v>
      </c>
      <c r="C37" s="66">
        <v>19</v>
      </c>
      <c r="D37" s="66">
        <v>7</v>
      </c>
      <c r="E37" s="66">
        <v>1</v>
      </c>
      <c r="F37" s="10"/>
      <c r="G37" s="87"/>
    </row>
    <row r="38" spans="1:7" ht="15">
      <c r="A38" s="124">
        <v>42964</v>
      </c>
      <c r="B38" s="33">
        <v>27</v>
      </c>
      <c r="C38" s="33">
        <v>18</v>
      </c>
      <c r="D38" s="33">
        <v>6</v>
      </c>
      <c r="E38" s="33">
        <v>3</v>
      </c>
      <c r="F38" s="10"/>
      <c r="G38" s="87"/>
    </row>
    <row r="39" spans="1:7" ht="15.75">
      <c r="A39" s="124">
        <v>42965</v>
      </c>
      <c r="B39" s="66">
        <v>11</v>
      </c>
      <c r="C39" s="66">
        <v>6</v>
      </c>
      <c r="D39" s="66">
        <v>3</v>
      </c>
      <c r="E39" s="66">
        <v>2</v>
      </c>
      <c r="F39" s="10"/>
      <c r="G39" s="87"/>
    </row>
    <row r="40" spans="1:7" ht="15.75">
      <c r="A40" s="124">
        <v>42968</v>
      </c>
      <c r="B40" s="66">
        <v>16</v>
      </c>
      <c r="C40" s="66">
        <v>8</v>
      </c>
      <c r="D40" s="66">
        <v>5</v>
      </c>
      <c r="E40" s="66">
        <v>3</v>
      </c>
      <c r="F40" s="10"/>
      <c r="G40" s="87"/>
    </row>
    <row r="41" spans="1:7" ht="15.75">
      <c r="A41" s="124">
        <v>42969</v>
      </c>
      <c r="B41" s="66">
        <v>15</v>
      </c>
      <c r="C41" s="66">
        <v>7</v>
      </c>
      <c r="D41" s="66">
        <v>5</v>
      </c>
      <c r="E41" s="66">
        <v>3</v>
      </c>
      <c r="F41" s="10"/>
      <c r="G41" s="87"/>
    </row>
    <row r="42" spans="1:7" ht="15.75">
      <c r="A42" s="124">
        <v>42970</v>
      </c>
      <c r="B42" s="66">
        <v>27</v>
      </c>
      <c r="C42" s="66">
        <v>19</v>
      </c>
      <c r="D42" s="66">
        <v>5</v>
      </c>
      <c r="E42" s="66">
        <v>3</v>
      </c>
      <c r="F42" s="10"/>
      <c r="G42" s="87">
        <v>1</v>
      </c>
    </row>
    <row r="43" spans="1:7" ht="15.75">
      <c r="A43" s="124">
        <v>42971</v>
      </c>
      <c r="B43" s="66">
        <v>27</v>
      </c>
      <c r="C43" s="66">
        <v>21</v>
      </c>
      <c r="D43" s="66">
        <v>2</v>
      </c>
      <c r="E43" s="66">
        <v>4</v>
      </c>
      <c r="F43" s="10"/>
      <c r="G43" s="87"/>
    </row>
    <row r="44" spans="1:7" ht="15.75">
      <c r="A44" s="124">
        <v>42972</v>
      </c>
      <c r="B44" s="66">
        <v>14</v>
      </c>
      <c r="C44" s="66">
        <v>6</v>
      </c>
      <c r="D44" s="66">
        <v>6</v>
      </c>
      <c r="E44" s="66">
        <v>2</v>
      </c>
      <c r="F44" s="10"/>
      <c r="G44" s="87"/>
    </row>
    <row r="45" spans="1:7" ht="15">
      <c r="A45" s="124">
        <v>42975</v>
      </c>
      <c r="B45" s="33">
        <v>14</v>
      </c>
      <c r="C45" s="34">
        <v>8</v>
      </c>
      <c r="D45" s="33">
        <v>5</v>
      </c>
      <c r="E45" s="33">
        <v>1</v>
      </c>
      <c r="F45" s="10"/>
      <c r="G45" s="87"/>
    </row>
    <row r="46" spans="1:7" ht="15.75">
      <c r="A46" s="124">
        <v>42976</v>
      </c>
      <c r="B46" s="66">
        <v>38</v>
      </c>
      <c r="C46" s="66">
        <v>32</v>
      </c>
      <c r="D46" s="66">
        <v>5</v>
      </c>
      <c r="E46" s="66">
        <v>1</v>
      </c>
      <c r="F46" s="10"/>
      <c r="G46" s="87"/>
    </row>
    <row r="47" spans="1:7" ht="15.75">
      <c r="A47" s="124">
        <v>42977</v>
      </c>
      <c r="B47" s="66">
        <v>26</v>
      </c>
      <c r="C47" s="66">
        <v>18</v>
      </c>
      <c r="D47" s="66">
        <v>6</v>
      </c>
      <c r="E47" s="66">
        <v>2</v>
      </c>
      <c r="F47" s="10"/>
      <c r="G47" s="87"/>
    </row>
    <row r="48" spans="1:7" ht="15.75">
      <c r="A48" s="124">
        <v>42978</v>
      </c>
      <c r="B48" s="66">
        <v>24</v>
      </c>
      <c r="C48" s="66">
        <v>16</v>
      </c>
      <c r="D48" s="66">
        <v>7</v>
      </c>
      <c r="E48" s="66">
        <v>1</v>
      </c>
      <c r="F48" s="10"/>
      <c r="G48" s="87"/>
    </row>
    <row r="49" spans="1:7" ht="15.75">
      <c r="A49" s="124"/>
      <c r="B49" s="66"/>
      <c r="C49" s="66"/>
      <c r="D49" s="66"/>
      <c r="E49" s="66"/>
      <c r="F49" s="10"/>
      <c r="G49" s="87"/>
    </row>
    <row r="50" spans="1:7" ht="15.75">
      <c r="A50" s="124"/>
      <c r="B50" s="66"/>
      <c r="C50" s="66"/>
      <c r="D50" s="66"/>
      <c r="E50" s="66"/>
      <c r="F50" s="10"/>
      <c r="G50" s="87"/>
    </row>
    <row r="51" spans="1:7" ht="15.75">
      <c r="A51" s="124"/>
      <c r="B51" s="66"/>
      <c r="C51" s="66"/>
      <c r="D51" s="66"/>
      <c r="E51" s="66"/>
      <c r="F51" s="10"/>
      <c r="G51" s="87"/>
    </row>
    <row r="52" spans="1:7" ht="15.75">
      <c r="A52" s="124"/>
      <c r="B52" s="66"/>
      <c r="C52" s="66"/>
      <c r="D52" s="66"/>
      <c r="E52" s="66"/>
      <c r="F52" s="10"/>
      <c r="G52" s="87"/>
    </row>
    <row r="53" spans="1:7" ht="15.75">
      <c r="A53" s="124"/>
      <c r="B53" s="66"/>
      <c r="C53" s="66"/>
      <c r="D53" s="66"/>
      <c r="E53" s="66"/>
      <c r="F53" s="10"/>
      <c r="G53" s="87"/>
    </row>
    <row r="54" spans="1:7" ht="15.75">
      <c r="A54" s="124"/>
      <c r="B54" s="66"/>
      <c r="C54" s="66"/>
      <c r="D54" s="66"/>
      <c r="E54" s="66"/>
      <c r="F54" s="10"/>
      <c r="G54" s="87"/>
    </row>
    <row r="55" spans="1:7" ht="15">
      <c r="A55" s="124"/>
      <c r="B55" s="33"/>
      <c r="C55" s="34"/>
      <c r="D55" s="33"/>
      <c r="E55" s="33"/>
      <c r="F55" s="10"/>
      <c r="G55" s="87"/>
    </row>
    <row r="56" spans="1:7" ht="15">
      <c r="A56" s="124"/>
      <c r="B56" s="33"/>
      <c r="C56" s="34"/>
      <c r="D56" s="33"/>
      <c r="E56" s="33"/>
      <c r="F56" s="10"/>
      <c r="G56" s="87"/>
    </row>
    <row r="57" spans="1:7" ht="15">
      <c r="A57" s="124"/>
      <c r="B57" s="33"/>
      <c r="C57" s="34"/>
      <c r="D57" s="33"/>
      <c r="E57" s="33"/>
      <c r="F57" s="10"/>
      <c r="G57" s="87"/>
    </row>
    <row r="58" spans="1:7" ht="15">
      <c r="A58" s="124"/>
      <c r="B58" s="33"/>
      <c r="C58" s="34"/>
      <c r="D58" s="33"/>
      <c r="E58" s="33"/>
      <c r="F58" s="10"/>
      <c r="G58" s="87"/>
    </row>
    <row r="59" spans="1:7" ht="16.5" thickBot="1">
      <c r="A59" s="9" t="s">
        <v>25</v>
      </c>
      <c r="B59" s="23">
        <f>SUM(B26:B58)</f>
        <v>480</v>
      </c>
      <c r="C59" s="23">
        <f>SUM(C26:C56)</f>
        <v>309</v>
      </c>
      <c r="D59" s="23">
        <f>SUM(D26:D56)</f>
        <v>114</v>
      </c>
      <c r="E59" s="23">
        <f>SUM(E26:E56)</f>
        <v>57</v>
      </c>
      <c r="F59" s="10"/>
      <c r="G59" s="87">
        <f>SUM(G26:G58)</f>
        <v>4</v>
      </c>
    </row>
    <row r="60" spans="6:7" ht="15">
      <c r="F60" s="10"/>
      <c r="G60" s="10"/>
    </row>
  </sheetData>
  <sheetProtection/>
  <mergeCells count="20">
    <mergeCell ref="G24:G25"/>
    <mergeCell ref="B18:G18"/>
    <mergeCell ref="C19:D19"/>
    <mergeCell ref="C20:D20"/>
    <mergeCell ref="C21:D21"/>
    <mergeCell ref="A23:E23"/>
    <mergeCell ref="A24:A25"/>
    <mergeCell ref="B24:B25"/>
    <mergeCell ref="C24:C25"/>
    <mergeCell ref="D24:D25"/>
    <mergeCell ref="E24:E25"/>
    <mergeCell ref="B13:B14"/>
    <mergeCell ref="C13:D13"/>
    <mergeCell ref="E13:F13"/>
    <mergeCell ref="G13:G14"/>
    <mergeCell ref="A1:G1"/>
    <mergeCell ref="A2:G2"/>
    <mergeCell ref="D4:G4"/>
    <mergeCell ref="D9:E9"/>
    <mergeCell ref="B12:G12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d812218</dc:creator>
  <cp:keywords/>
  <dc:description/>
  <cp:lastModifiedBy>d812218</cp:lastModifiedBy>
  <cp:lastPrinted>2017-12-05T13:01:29Z</cp:lastPrinted>
  <dcterms:created xsi:type="dcterms:W3CDTF">2016-08-26T16:14:56Z</dcterms:created>
  <dcterms:modified xsi:type="dcterms:W3CDTF">2018-01-11T16:33:05Z</dcterms:modified>
  <cp:category/>
  <cp:version/>
  <cp:contentType/>
  <cp:contentStatus/>
</cp:coreProperties>
</file>