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SISTEMA'!$A$1:$L$24</definedName>
    <definedName name="_xlnm.Print_Titles" localSheetId="0">'RESUMO SISTEMA'!$1:$20</definedName>
  </definedNames>
  <calcPr calcId="125725" fullCalcOnLoad="1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K5"/>
  <c r="L5"/>
  <c r="B6"/>
  <c r="C6"/>
  <c r="L6" s="1"/>
  <c r="D6"/>
  <c r="E6"/>
  <c r="F6"/>
  <c r="G6"/>
  <c r="H6"/>
  <c r="I6"/>
  <c r="J6"/>
  <c r="K6"/>
  <c r="I11"/>
  <c r="J11"/>
  <c r="K13"/>
  <c r="K14"/>
  <c r="B15"/>
  <c r="B7" s="1"/>
  <c r="C15"/>
  <c r="C7" s="1"/>
  <c r="D15"/>
  <c r="D7" s="1"/>
  <c r="E15"/>
  <c r="F7" s="1"/>
  <c r="F15"/>
  <c r="G7" s="1"/>
  <c r="G15"/>
  <c r="H7" s="1"/>
  <c r="H15"/>
  <c r="I7" s="1"/>
  <c r="I15"/>
  <c r="J7" s="1"/>
  <c r="J15"/>
  <c r="K7" s="1"/>
  <c r="K15"/>
  <c r="J21"/>
  <c r="J22"/>
  <c r="B23"/>
  <c r="C23"/>
  <c r="D23"/>
  <c r="E23"/>
  <c r="E7" s="1"/>
  <c r="F23"/>
  <c r="G23"/>
  <c r="H23"/>
  <c r="I23"/>
  <c r="J23"/>
  <c r="L7" l="1"/>
</calcChain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<sst xmlns="http://schemas.openxmlformats.org/spreadsheetml/2006/main" count="57" uniqueCount="34">
  <si>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</si>
  <si>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</si>
  <si>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</si>
  <si>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</si>
  <si>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</si>
  <si>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</si>
  <si>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</si>
  <si>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</si>
  <si>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</si>
  <si>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</si>
  <si>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</si>
  <si>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</si>
  <si>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</si>
  <si>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</si>
  <si>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</si>
  <si>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</si>
  <si>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</si>
  <si>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</si>
  <si>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</si>
  <si>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</si>
  <si>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</si>
  <si>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</si>
  <si>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</si>
  <si>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</si>
  <si>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</si>
  <si>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</si>
  <si>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</si>
  <si>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</si>
  <si>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</si>
  <si>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</si>
  <si>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</si>
  <si>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</si>
  <si>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</si>
  <si>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08/12/13 - VENCIMENTO 13/12/13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</si>
</sst>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70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73" fontId="3" fillId="0" borderId="3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73" fontId="3" fillId="3" borderId="1" xfId="1" applyNumberFormat="1" applyFont="1" applyFill="1" applyBorder="1" applyAlignment="1">
      <alignment horizontal="center" vertical="center"/>
    </xf>
    <xf numFmtId="172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173" fontId="0" fillId="0" borderId="0" xfId="0" applyNumberFormat="1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1" fontId="1" fillId="2" borderId="3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workbookViewId="0">
      <selection activeCell="B5" sqref="B5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4" width="14.375" style="1" bestFit="1" customWidth="1"/>
    <col min="5" max="5" width="15.5" style="1" bestFit="1" customWidth="1"/>
    <col min="6" max="6" width="14.125" style="1" bestFit="1" customWidth="1"/>
    <col min="7" max="7" width="13.875" style="1" bestFit="1" customWidth="1"/>
    <col min="8" max="8" width="15.75" style="1" bestFit="1" customWidth="1"/>
    <col min="9" max="10" width="15.7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" style="1"/>
  </cols>
  <sheetData>
    <row r="1" spans="1:13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3" ht="2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3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3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t="shared" ref="B5:D7" si="0">+B13+B21</f>
        <v>896033.49</v>
      </c>
      <c r="C5" s="13">
        <f t="shared" si="0"/>
        <v>1034896.42</v>
      </c>
      <c r="D5" s="13">
        <f t="shared" si="0"/>
        <v>1318102.56</v>
      </c>
      <c r="E5" s="13">
        <f>+E21</f>
        <v>582093.31999999995</v>
      </c>
      <c r="F5" s="13">
        <f t="shared" ref="F5:I7" si="1">+E13+F21</f>
        <v>740609.54</v>
      </c>
      <c r="G5" s="13">
        <f t="shared" si="1"/>
        <v>1387034.06</v>
      </c>
      <c r="H5" s="13">
        <f t="shared" si="1"/>
        <v>1374641.52</v>
      </c>
      <c r="I5" s="13">
        <f t="shared" si="1"/>
        <v>620228.67999999993</v>
      </c>
      <c r="J5" s="13">
        <f t="shared" ref="J5:K7" si="2">+I13</f>
        <v>128114.3</v>
      </c>
      <c r="K5" s="13">
        <f t="shared" si="2"/>
        <v>296195.45</v>
      </c>
      <c r="L5" s="13">
        <f>SUM(B5:K5)</f>
        <v>8377949.3399999999</v>
      </c>
      <c r="M5" s="20"/>
    </row>
    <row r="6" spans="1:13" ht="24" customHeight="1">
      <c r="A6" s="2" t="s">
        <v>27</v>
      </c>
      <c r="B6" s="9">
        <f t="shared" si="0"/>
        <v>-174699</v>
      </c>
      <c r="C6" s="9">
        <f t="shared" si="0"/>
        <v>-208858.91</v>
      </c>
      <c r="D6" s="9">
        <f t="shared" si="0"/>
        <v>-236540.36</v>
      </c>
      <c r="E6" s="9">
        <f>+E22</f>
        <v>-119613</v>
      </c>
      <c r="F6" s="9">
        <f t="shared" si="1"/>
        <v>-162838.29999999999</v>
      </c>
      <c r="G6" s="9">
        <f t="shared" si="1"/>
        <v>-223766.65</v>
      </c>
      <c r="H6" s="9">
        <f t="shared" si="1"/>
        <v>-173825.61</v>
      </c>
      <c r="I6" s="9">
        <f t="shared" si="1"/>
        <v>-113625</v>
      </c>
      <c r="J6" s="9">
        <f t="shared" si="2"/>
        <v>-106954.83</v>
      </c>
      <c r="K6" s="9">
        <f t="shared" si="2"/>
        <v>-241490</v>
      </c>
      <c r="L6" s="9">
        <f>SUM(B6:K6)</f>
        <v>-1762211.6600000001</v>
      </c>
      <c r="M6" s="20"/>
    </row>
    <row r="7" spans="1:13" ht="29.25" customHeight="1">
      <c r="A7" s="7" t="s">
        <v>28</v>
      </c>
      <c r="B7" s="8">
        <f t="shared" si="0"/>
        <v>721334.49</v>
      </c>
      <c r="C7" s="8">
        <f t="shared" si="0"/>
        <v>826037.51</v>
      </c>
      <c r="D7" s="8">
        <f t="shared" si="0"/>
        <v>1081562.2</v>
      </c>
      <c r="E7" s="8">
        <f>E23</f>
        <v>462480.31999999995</v>
      </c>
      <c r="F7" s="8">
        <f t="shared" si="1"/>
        <v>577771.24</v>
      </c>
      <c r="G7" s="8">
        <f t="shared" si="1"/>
        <v>1163267.4099999999</v>
      </c>
      <c r="H7" s="8">
        <f t="shared" si="1"/>
        <v>1200815.9100000001</v>
      </c>
      <c r="I7" s="8">
        <f t="shared" si="1"/>
        <v>506603.67999999993</v>
      </c>
      <c r="J7" s="8">
        <f t="shared" si="2"/>
        <v>21159.47</v>
      </c>
      <c r="K7" s="8">
        <f t="shared" si="2"/>
        <v>54705.450000000012</v>
      </c>
      <c r="L7" s="8">
        <f>SUM(B7:K7)</f>
        <v>6615737.6799999997</v>
      </c>
      <c r="M7" s="20"/>
    </row>
    <row r="10" spans="1:13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3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3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3" ht="27" customHeight="1">
      <c r="A13" s="12" t="s">
        <v>26</v>
      </c>
      <c r="B13" s="13">
        <v>498870.96</v>
      </c>
      <c r="C13" s="13">
        <v>745595.06</v>
      </c>
      <c r="D13" s="13">
        <v>852977.89</v>
      </c>
      <c r="E13" s="13">
        <v>422823.78</v>
      </c>
      <c r="F13" s="13">
        <v>756766.48</v>
      </c>
      <c r="G13" s="13">
        <v>953627.29</v>
      </c>
      <c r="H13" s="13">
        <v>391747.41</v>
      </c>
      <c r="I13" s="13">
        <v>128114.3</v>
      </c>
      <c r="J13" s="13">
        <v>296195.45</v>
      </c>
      <c r="K13" s="13">
        <f>SUM(B13:J13)</f>
        <v>5046718.620000001</v>
      </c>
    </row>
    <row r="14" spans="1:13" ht="27" customHeight="1">
      <c r="A14" s="2" t="s">
        <v>27</v>
      </c>
      <c r="B14" s="9">
        <v>-85269</v>
      </c>
      <c r="C14" s="9">
        <v>-126022.91</v>
      </c>
      <c r="D14" s="9">
        <v>-129188.36</v>
      </c>
      <c r="E14" s="9">
        <v>-72739.3</v>
      </c>
      <c r="F14" s="9">
        <v>-101297.65</v>
      </c>
      <c r="G14" s="9">
        <v>-108992.61</v>
      </c>
      <c r="H14" s="9">
        <v>-68118</v>
      </c>
      <c r="I14" s="9">
        <v>-106954.83</v>
      </c>
      <c r="J14" s="9">
        <v>-241490</v>
      </c>
      <c r="K14" s="9">
        <f>SUM(B14:J14)</f>
        <v>-1040072.6599999999</v>
      </c>
    </row>
    <row r="15" spans="1:13" ht="27" customHeight="1">
      <c r="A15" s="7" t="s">
        <v>28</v>
      </c>
      <c r="B15" s="8">
        <f>+B13+B14</f>
        <v>413601.96</v>
      </c>
      <c r="C15" s="8">
        <f t="shared" ref="C15:J15" si="3">+C13+C14</f>
        <v>619572.15</v>
      </c>
      <c r="D15" s="8">
        <f t="shared" si="3"/>
        <v>723789.53</v>
      </c>
      <c r="E15" s="8">
        <f t="shared" si="3"/>
        <v>350084.48000000004</v>
      </c>
      <c r="F15" s="8">
        <f t="shared" si="3"/>
        <v>655468.82999999996</v>
      </c>
      <c r="G15" s="8">
        <f t="shared" si="3"/>
        <v>844634.68</v>
      </c>
      <c r="H15" s="8">
        <f t="shared" si="3"/>
        <v>323629.40999999997</v>
      </c>
      <c r="I15" s="8">
        <f t="shared" si="3"/>
        <v>21159.47</v>
      </c>
      <c r="J15" s="8">
        <f t="shared" si="3"/>
        <v>54705.450000000012</v>
      </c>
      <c r="K15" s="8">
        <f>SUM(B15:J15)</f>
        <v>4006645.9600000009</v>
      </c>
    </row>
    <row r="18" spans="1:13" ht="21">
      <c r="A18" s="5"/>
      <c r="B18" s="5"/>
      <c r="C18" s="5"/>
      <c r="D18" s="5"/>
      <c r="E18" s="5"/>
      <c r="F18" s="5"/>
      <c r="G18" s="5"/>
      <c r="H18" s="5"/>
      <c r="K18" s="5"/>
    </row>
    <row r="19" spans="1:13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3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397162.53</v>
      </c>
      <c r="C21" s="13">
        <v>289301.36</v>
      </c>
      <c r="D21" s="13">
        <v>465124.67</v>
      </c>
      <c r="E21" s="13">
        <v>582093.31999999995</v>
      </c>
      <c r="F21" s="13">
        <v>317785.76</v>
      </c>
      <c r="G21" s="13">
        <v>630267.57999999996</v>
      </c>
      <c r="H21" s="13">
        <v>421014.23</v>
      </c>
      <c r="I21" s="13">
        <v>228481.27</v>
      </c>
      <c r="J21" s="13">
        <f>SUM(B21:I21)</f>
        <v>3331230.7199999997</v>
      </c>
      <c r="M21" s="15"/>
    </row>
    <row r="22" spans="1:13" ht="27" customHeight="1">
      <c r="A22" s="2" t="s">
        <v>27</v>
      </c>
      <c r="B22" s="10">
        <v>-89430</v>
      </c>
      <c r="C22" s="10">
        <v>-82836</v>
      </c>
      <c r="D22" s="10">
        <v>-107352</v>
      </c>
      <c r="E22" s="10">
        <v>-119613</v>
      </c>
      <c r="F22" s="10">
        <v>-90099</v>
      </c>
      <c r="G22" s="10">
        <v>-122469</v>
      </c>
      <c r="H22" s="10">
        <v>-64833</v>
      </c>
      <c r="I22" s="10">
        <v>-45507</v>
      </c>
      <c r="J22" s="9">
        <f>SUM(B22:I22)</f>
        <v>-722139</v>
      </c>
      <c r="M22" s="15"/>
    </row>
    <row r="23" spans="1:13" ht="29.25" customHeight="1">
      <c r="A23" s="7" t="s">
        <v>28</v>
      </c>
      <c r="B23" s="8">
        <f>+B21+B22</f>
        <v>307732.53000000003</v>
      </c>
      <c r="C23" s="8">
        <f t="shared" ref="C23:J23" si="4">+C21+C22</f>
        <v>206465.36</v>
      </c>
      <c r="D23" s="8">
        <f t="shared" si="4"/>
        <v>357772.67</v>
      </c>
      <c r="E23" s="8">
        <f t="shared" si="4"/>
        <v>462480.31999999995</v>
      </c>
      <c r="F23" s="8">
        <f t="shared" si="4"/>
        <v>227686.76</v>
      </c>
      <c r="G23" s="8">
        <f t="shared" si="4"/>
        <v>507798.57999999996</v>
      </c>
      <c r="H23" s="8">
        <f t="shared" si="4"/>
        <v>356181.23</v>
      </c>
      <c r="I23" s="8">
        <f t="shared" si="4"/>
        <v>182974.27</v>
      </c>
      <c r="J23" s="8">
        <f t="shared" si="4"/>
        <v>2609091.7199999997</v>
      </c>
      <c r="M23" s="15"/>
    </row>
    <row r="24" spans="1:13">
      <c r="M24" s="15"/>
    </row>
    <row r="25" spans="1:13">
      <c r="K25" s="14"/>
      <c r="M25" s="15"/>
    </row>
    <row r="26" spans="1:13">
      <c r="M26" s="15"/>
    </row>
    <row r="27" spans="1:13">
      <c r="M27" s="15"/>
    </row>
    <row r="28" spans="1:13">
      <c r="M28" s="15"/>
    </row>
  </sheetData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ageMargins left="0.15748031496062992" right="0.15748031496062992" top="0.62992125984251968" bottom="0.27559055118110237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2013-11-26T20:40:34Z</cp:lastPrinted>
  <dcterms:created xsi:type="dcterms:W3CDTF">2012-11-28T17:54:39Z</dcterms:created>
  <dcterms:modified xsi:type="dcterms:W3CDTF">2013-12-13T16:13:05Z</dcterms:modified>
</cp:coreProperties>
</file>