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<sst xmlns="http://schemas.openxmlformats.org/spreadsheetml/2006/main" count="94" uniqueCount="94">
  <si>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</si>
  <si>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</si>
  <si>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</si>
  <si>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</si>
  <si>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</si>
  <si>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</si>
  <si>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</si>
  <si>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</si>
  <si>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</si>
  <si>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</si>
  <si>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</si>
  <si>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</si>
  <si>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</si>
  <si>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</si>
  <si>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</si>
  <si>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</si>
  <si>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</si>
  <si>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</si>
  <si>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</si>
  <si>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</si>
  <si>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</si>
  <si>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</si>
  <si>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</si>
  <si>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</si>
  <si>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</si>
  <si>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</si>
  <si>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</si>
  <si>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</si>
  <si>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</si>
  <si>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</si>
  <si>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</si>
  <si>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</si>
  <si>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</si>
  <si>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</si>
  <si>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</si>
  <si>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</si>
  <si>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</si>
  <si>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</si>
  <si>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</si>
  <si>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</si>
  <si>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</si>
  <si>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</si>
  <si>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</si>
  <si>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</si>
  <si>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</si>
  <si>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</si>
  <si>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</si>
  <si>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</si>
  <si>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</si>
  <si>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</si>
  <si>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</si>
  <si>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</si>
  <si>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</si>
  <si>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</si>
  <si>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</si>
  <si>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</si>
  <si>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</si>
  <si>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</si>
  <si>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</si>
  <si>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</si>
  <si>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</si>
  <si>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</si>
  <si>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</si>
  <si>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</si>
  <si>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</si>
  <si>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</si>
  <si>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</si>
  <si>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</si>
  <si>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</si>
  <si>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</si>
  <si>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</si>
  <si>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</si>
  <si>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</si>
  <si>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</si>
  <si>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</si>
  <si>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</si>
  <si>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</si>
  <si>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</si>
  <si>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</si>
  <si>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</si>
  <si>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</si>
  <si>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</si>
  <si>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</si>
  <si>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</si>
  <si>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</si>
  <si>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</si>
  <si>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</si>
  <si>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</si>
  <si>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</si>
  <si>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</si>
  <si>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</si>
  <si>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</si>
  <si>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</si>
  <si>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10/11/13 - VENCIMENTO 18/11/13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</si>
</sst>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240869</v>
      </c>
      <c r="C7" s="10">
        <f aca="true" t="shared" si="0" ref="C7:I7">C8+C16+C20</f>
        <v>174058</v>
      </c>
      <c r="D7" s="10">
        <f t="shared" si="0"/>
        <v>277660</v>
      </c>
      <c r="E7" s="10">
        <f t="shared" si="0"/>
        <v>352442</v>
      </c>
      <c r="F7" s="10">
        <f t="shared" si="0"/>
        <v>194505</v>
      </c>
      <c r="G7" s="10">
        <f t="shared" si="0"/>
        <v>371409</v>
      </c>
      <c r="H7" s="10">
        <f t="shared" si="0"/>
        <v>223142</v>
      </c>
      <c r="I7" s="10">
        <f t="shared" si="0"/>
        <v>111302</v>
      </c>
      <c r="J7" s="10">
        <f>+J8+J16+J20</f>
        <v>1945387</v>
      </c>
      <c r="L7" s="42"/>
    </row>
    <row r="8" spans="1:10" ht="15.75">
      <c r="A8" s="11" t="s">
        <v>22</v>
      </c>
      <c r="B8" s="12">
        <f>+B9+B12</f>
        <v>133885</v>
      </c>
      <c r="C8" s="12">
        <f>+C9+C12</f>
        <v>102577</v>
      </c>
      <c r="D8" s="12">
        <f aca="true" t="shared" si="1" ref="D8:I8">+D9+D12</f>
        <v>168116</v>
      </c>
      <c r="E8" s="12">
        <f t="shared" si="1"/>
        <v>200536</v>
      </c>
      <c r="F8" s="12">
        <f t="shared" si="1"/>
        <v>112000</v>
      </c>
      <c r="G8" s="12">
        <f t="shared" si="1"/>
        <v>208912</v>
      </c>
      <c r="H8" s="12">
        <f t="shared" si="1"/>
        <v>120545</v>
      </c>
      <c r="I8" s="12">
        <f t="shared" si="1"/>
        <v>66568</v>
      </c>
      <c r="J8" s="12">
        <f>SUM(B8:I8)</f>
        <v>1113139</v>
      </c>
    </row>
    <row r="9" spans="1:10" ht="15.75">
      <c r="A9" s="13" t="s">
        <v>23</v>
      </c>
      <c r="B9" s="14">
        <v>24825</v>
      </c>
      <c r="C9" s="14">
        <v>22705</v>
      </c>
      <c r="D9" s="14">
        <v>29520</v>
      </c>
      <c r="E9" s="14">
        <v>32894</v>
      </c>
      <c r="F9" s="14">
        <v>23690</v>
      </c>
      <c r="G9" s="14">
        <v>32361</v>
      </c>
      <c r="H9" s="14">
        <v>17311</v>
      </c>
      <c r="I9" s="14">
        <v>12852</v>
      </c>
      <c r="J9" s="12">
        <f aca="true" t="shared" si="2" ref="J9:J15">SUM(B9:I9)</f>
        <v>196158</v>
      </c>
    </row>
    <row r="10" spans="1:10" ht="15.75">
      <c r="A10" s="15" t="s">
        <v>24</v>
      </c>
      <c r="B10" s="14">
        <f>+B9-B11</f>
        <v>24825</v>
      </c>
      <c r="C10" s="14">
        <f aca="true" t="shared" si="3" ref="C10:I10">+C9-C11</f>
        <v>22705</v>
      </c>
      <c r="D10" s="14">
        <f t="shared" si="3"/>
        <v>29520</v>
      </c>
      <c r="E10" s="14">
        <f t="shared" si="3"/>
        <v>32894</v>
      </c>
      <c r="F10" s="14">
        <f t="shared" si="3"/>
        <v>23690</v>
      </c>
      <c r="G10" s="14">
        <f t="shared" si="3"/>
        <v>32361</v>
      </c>
      <c r="H10" s="14">
        <f t="shared" si="3"/>
        <v>17311</v>
      </c>
      <c r="I10" s="14">
        <f t="shared" si="3"/>
        <v>12852</v>
      </c>
      <c r="J10" s="12">
        <f t="shared" si="2"/>
        <v>196158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109060</v>
      </c>
      <c r="C12" s="14">
        <f aca="true" t="shared" si="4" ref="C12:I12">C13+C14+C15</f>
        <v>79872</v>
      </c>
      <c r="D12" s="14">
        <f t="shared" si="4"/>
        <v>138596</v>
      </c>
      <c r="E12" s="14">
        <f t="shared" si="4"/>
        <v>167642</v>
      </c>
      <c r="F12" s="14">
        <f t="shared" si="4"/>
        <v>88310</v>
      </c>
      <c r="G12" s="14">
        <f t="shared" si="4"/>
        <v>176551</v>
      </c>
      <c r="H12" s="14">
        <f t="shared" si="4"/>
        <v>103234</v>
      </c>
      <c r="I12" s="14">
        <f t="shared" si="4"/>
        <v>53716</v>
      </c>
      <c r="J12" s="12">
        <f t="shared" si="2"/>
        <v>916981</v>
      </c>
    </row>
    <row r="13" spans="1:10" ht="15.75">
      <c r="A13" s="15" t="s">
        <v>27</v>
      </c>
      <c r="B13" s="14">
        <v>44696</v>
      </c>
      <c r="C13" s="14">
        <v>35087</v>
      </c>
      <c r="D13" s="14">
        <v>59456</v>
      </c>
      <c r="E13" s="14">
        <v>72324</v>
      </c>
      <c r="F13" s="14">
        <v>38927</v>
      </c>
      <c r="G13" s="14">
        <v>76251</v>
      </c>
      <c r="H13" s="14">
        <v>42674</v>
      </c>
      <c r="I13" s="14">
        <v>21733</v>
      </c>
      <c r="J13" s="12">
        <f t="shared" si="2"/>
        <v>391148</v>
      </c>
    </row>
    <row r="14" spans="1:10" ht="15.75">
      <c r="A14" s="15" t="s">
        <v>28</v>
      </c>
      <c r="B14" s="14">
        <v>49125</v>
      </c>
      <c r="C14" s="14">
        <v>33253</v>
      </c>
      <c r="D14" s="14">
        <v>61599</v>
      </c>
      <c r="E14" s="14">
        <v>72733</v>
      </c>
      <c r="F14" s="14">
        <v>37770</v>
      </c>
      <c r="G14" s="14">
        <v>77425</v>
      </c>
      <c r="H14" s="14">
        <v>47681</v>
      </c>
      <c r="I14" s="14">
        <v>25879</v>
      </c>
      <c r="J14" s="12">
        <f t="shared" si="2"/>
        <v>405465</v>
      </c>
    </row>
    <row r="15" spans="1:10" ht="15.75">
      <c r="A15" s="15" t="s">
        <v>29</v>
      </c>
      <c r="B15" s="14">
        <v>15239</v>
      </c>
      <c r="C15" s="14">
        <v>11532</v>
      </c>
      <c r="D15" s="14">
        <v>17541</v>
      </c>
      <c r="E15" s="14">
        <v>22585</v>
      </c>
      <c r="F15" s="14">
        <v>11613</v>
      </c>
      <c r="G15" s="14">
        <v>22875</v>
      </c>
      <c r="H15" s="14">
        <v>12879</v>
      </c>
      <c r="I15" s="14">
        <v>6104</v>
      </c>
      <c r="J15" s="12">
        <f t="shared" si="2"/>
        <v>120368</v>
      </c>
    </row>
    <row r="16" spans="1:10" ht="15.75">
      <c r="A16" s="17" t="s">
        <v>30</v>
      </c>
      <c r="B16" s="18">
        <f>B17+B18+B19</f>
        <v>77388</v>
      </c>
      <c r="C16" s="18">
        <f aca="true" t="shared" si="5" ref="C16:I16">C17+C18+C19</f>
        <v>48383</v>
      </c>
      <c r="D16" s="18">
        <f t="shared" si="5"/>
        <v>71919</v>
      </c>
      <c r="E16" s="18">
        <f t="shared" si="5"/>
        <v>100407</v>
      </c>
      <c r="F16" s="18">
        <f t="shared" si="5"/>
        <v>55836</v>
      </c>
      <c r="G16" s="18">
        <f t="shared" si="5"/>
        <v>120627</v>
      </c>
      <c r="H16" s="18">
        <f t="shared" si="5"/>
        <v>83304</v>
      </c>
      <c r="I16" s="18">
        <f t="shared" si="5"/>
        <v>36310</v>
      </c>
      <c r="J16" s="12">
        <f aca="true" t="shared" si="6" ref="J16:J22">SUM(B16:I16)</f>
        <v>594174</v>
      </c>
    </row>
    <row r="17" spans="1:10" ht="18.75" customHeight="1">
      <c r="A17" s="13" t="s">
        <v>31</v>
      </c>
      <c r="B17" s="14">
        <v>38685</v>
      </c>
      <c r="C17" s="14">
        <v>27235</v>
      </c>
      <c r="D17" s="14">
        <v>36990</v>
      </c>
      <c r="E17" s="14">
        <v>52881</v>
      </c>
      <c r="F17" s="14">
        <v>30572</v>
      </c>
      <c r="G17" s="14">
        <v>62835</v>
      </c>
      <c r="H17" s="14">
        <v>40895</v>
      </c>
      <c r="I17" s="14">
        <v>18239</v>
      </c>
      <c r="J17" s="12">
        <f t="shared" si="6"/>
        <v>308332</v>
      </c>
    </row>
    <row r="18" spans="1:10" ht="18.75" customHeight="1">
      <c r="A18" s="13" t="s">
        <v>32</v>
      </c>
      <c r="B18" s="14">
        <v>29833</v>
      </c>
      <c r="C18" s="14">
        <v>15688</v>
      </c>
      <c r="D18" s="14">
        <v>27294</v>
      </c>
      <c r="E18" s="14">
        <v>36099</v>
      </c>
      <c r="F18" s="14">
        <v>19493</v>
      </c>
      <c r="G18" s="14">
        <v>45161</v>
      </c>
      <c r="H18" s="14">
        <v>34129</v>
      </c>
      <c r="I18" s="14">
        <v>14665</v>
      </c>
      <c r="J18" s="12">
        <f t="shared" si="6"/>
        <v>222362</v>
      </c>
    </row>
    <row r="19" spans="1:10" ht="18.75" customHeight="1">
      <c r="A19" s="13" t="s">
        <v>33</v>
      </c>
      <c r="B19" s="14">
        <v>8870</v>
      </c>
      <c r="C19" s="14">
        <v>5460</v>
      </c>
      <c r="D19" s="14">
        <v>7635</v>
      </c>
      <c r="E19" s="14">
        <v>11427</v>
      </c>
      <c r="F19" s="14">
        <v>5771</v>
      </c>
      <c r="G19" s="14">
        <v>12631</v>
      </c>
      <c r="H19" s="14">
        <v>8280</v>
      </c>
      <c r="I19" s="14">
        <v>3406</v>
      </c>
      <c r="J19" s="12">
        <f t="shared" si="6"/>
        <v>63480</v>
      </c>
    </row>
    <row r="20" spans="1:10" ht="18.75" customHeight="1">
      <c r="A20" s="17" t="s">
        <v>34</v>
      </c>
      <c r="B20" s="14">
        <f>B21+B22</f>
        <v>29596</v>
      </c>
      <c r="C20" s="14">
        <f aca="true" t="shared" si="7" ref="C20:I20">C21+C22</f>
        <v>23098</v>
      </c>
      <c r="D20" s="14">
        <f t="shared" si="7"/>
        <v>37625</v>
      </c>
      <c r="E20" s="14">
        <f t="shared" si="7"/>
        <v>51499</v>
      </c>
      <c r="F20" s="14">
        <f t="shared" si="7"/>
        <v>26669</v>
      </c>
      <c r="G20" s="14">
        <f t="shared" si="7"/>
        <v>41870</v>
      </c>
      <c r="H20" s="14">
        <f t="shared" si="7"/>
        <v>19293</v>
      </c>
      <c r="I20" s="14">
        <f t="shared" si="7"/>
        <v>8424</v>
      </c>
      <c r="J20" s="12">
        <f t="shared" si="6"/>
        <v>238074</v>
      </c>
    </row>
    <row r="21" spans="1:10" ht="18.75" customHeight="1">
      <c r="A21" s="13" t="s">
        <v>35</v>
      </c>
      <c r="B21" s="14">
        <v>18941</v>
      </c>
      <c r="C21" s="14">
        <v>14783</v>
      </c>
      <c r="D21" s="14">
        <v>24080</v>
      </c>
      <c r="E21" s="14">
        <v>32959</v>
      </c>
      <c r="F21" s="14">
        <v>17068</v>
      </c>
      <c r="G21" s="14">
        <v>26797</v>
      </c>
      <c r="H21" s="14">
        <v>12348</v>
      </c>
      <c r="I21" s="14">
        <v>5391</v>
      </c>
      <c r="J21" s="12">
        <f t="shared" si="6"/>
        <v>152367</v>
      </c>
    </row>
    <row r="22" spans="1:10" ht="18.75" customHeight="1">
      <c r="A22" s="13" t="s">
        <v>36</v>
      </c>
      <c r="B22" s="14">
        <v>10655</v>
      </c>
      <c r="C22" s="14">
        <v>8315</v>
      </c>
      <c r="D22" s="14">
        <v>13545</v>
      </c>
      <c r="E22" s="14">
        <v>18540</v>
      </c>
      <c r="F22" s="14">
        <v>9601</v>
      </c>
      <c r="G22" s="14">
        <v>15073</v>
      </c>
      <c r="H22" s="14">
        <v>6945</v>
      </c>
      <c r="I22" s="14">
        <v>3033</v>
      </c>
      <c r="J22" s="12">
        <f t="shared" si="6"/>
        <v>85707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0.9719</v>
      </c>
      <c r="C25" s="22">
        <v>0.9848</v>
      </c>
      <c r="D25" s="22">
        <v>1</v>
      </c>
      <c r="E25" s="22">
        <v>1</v>
      </c>
      <c r="F25" s="22">
        <v>1</v>
      </c>
      <c r="G25" s="22">
        <v>1</v>
      </c>
      <c r="H25" s="22">
        <v>0.9368</v>
      </c>
      <c r="I25" s="22">
        <v>0.9842</v>
      </c>
      <c r="J25" s="21"/>
    </row>
    <row r="26" spans="1:10" ht="18.75" customHeight="1">
      <c r="A26" s="17" t="s">
        <v>38</v>
      </c>
      <c r="B26" s="23">
        <v>0.8317</v>
      </c>
      <c r="C26" s="23">
        <v>0.7874</v>
      </c>
      <c r="D26" s="23">
        <v>0.802</v>
      </c>
      <c r="E26" s="23">
        <v>0.8054</v>
      </c>
      <c r="F26" s="23">
        <v>0.7502</v>
      </c>
      <c r="G26" s="23">
        <v>0.7319</v>
      </c>
      <c r="H26" s="23">
        <v>0.6407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0.9546733780602734</v>
      </c>
      <c r="C28" s="23">
        <f aca="true" t="shared" si="8" ref="C28:I28">(((+C$8+C$16)*C$25)+(C$20*C$26))/C$7</f>
        <v>0.9586044490916821</v>
      </c>
      <c r="D28" s="23">
        <f t="shared" si="8"/>
        <v>0.9731695238781243</v>
      </c>
      <c r="E28" s="23">
        <f t="shared" si="8"/>
        <v>0.9715649513962582</v>
      </c>
      <c r="F28" s="23">
        <f t="shared" si="8"/>
        <v>0.9657493833063417</v>
      </c>
      <c r="G28" s="23">
        <f t="shared" si="8"/>
        <v>0.9697763193675975</v>
      </c>
      <c r="H28" s="23">
        <f t="shared" si="8"/>
        <v>0.9111990046696722</v>
      </c>
      <c r="I28" s="23">
        <f t="shared" si="8"/>
        <v>0.974285137733374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1.4934910326374917</v>
      </c>
      <c r="C31" s="26">
        <f aca="true" t="shared" si="9" ref="C31:I31">C28*C30</f>
        <v>1.4745253635928255</v>
      </c>
      <c r="D31" s="26">
        <f t="shared" si="9"/>
        <v>1.5123054401066052</v>
      </c>
      <c r="E31" s="26">
        <f t="shared" si="9"/>
        <v>1.5090346825086682</v>
      </c>
      <c r="F31" s="26">
        <f t="shared" si="9"/>
        <v>1.4598267678058663</v>
      </c>
      <c r="G31" s="26">
        <f t="shared" si="9"/>
        <v>1.5365136004060214</v>
      </c>
      <c r="H31" s="26">
        <f t="shared" si="9"/>
        <v>1.654372912878257</v>
      </c>
      <c r="I31" s="26">
        <f t="shared" si="9"/>
        <v>1.8711146070169449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359735.69</v>
      </c>
      <c r="C37" s="29">
        <f aca="true" t="shared" si="12" ref="C37:I37">+C38+C39</f>
        <v>256652.94</v>
      </c>
      <c r="D37" s="29">
        <f t="shared" si="12"/>
        <v>419906.73</v>
      </c>
      <c r="E37" s="29">
        <f t="shared" si="12"/>
        <v>531847.2</v>
      </c>
      <c r="F37" s="29">
        <f t="shared" si="12"/>
        <v>283943.61</v>
      </c>
      <c r="G37" s="29">
        <f t="shared" si="12"/>
        <v>570674.98</v>
      </c>
      <c r="H37" s="29">
        <f t="shared" si="12"/>
        <v>369160.08</v>
      </c>
      <c r="I37" s="29">
        <f t="shared" si="12"/>
        <v>208258.8</v>
      </c>
      <c r="J37" s="29">
        <f t="shared" si="11"/>
        <v>3000180.03</v>
      </c>
      <c r="L37" s="43"/>
      <c r="M37" s="43"/>
    </row>
    <row r="38" spans="1:10" ht="15.75">
      <c r="A38" s="17" t="s">
        <v>74</v>
      </c>
      <c r="B38" s="30">
        <f>ROUND(+B7*B31,2)</f>
        <v>359735.69</v>
      </c>
      <c r="C38" s="30">
        <f aca="true" t="shared" si="13" ref="C38:I38">ROUND(+C7*C31,2)</f>
        <v>256652.94</v>
      </c>
      <c r="D38" s="30">
        <f t="shared" si="13"/>
        <v>419906.73</v>
      </c>
      <c r="E38" s="30">
        <f t="shared" si="13"/>
        <v>531847.2</v>
      </c>
      <c r="F38" s="30">
        <f t="shared" si="13"/>
        <v>283943.61</v>
      </c>
      <c r="G38" s="30">
        <f t="shared" si="13"/>
        <v>570674.98</v>
      </c>
      <c r="H38" s="30">
        <f t="shared" si="13"/>
        <v>369160.08</v>
      </c>
      <c r="I38" s="30">
        <f t="shared" si="13"/>
        <v>208258.8</v>
      </c>
      <c r="J38" s="30">
        <f>SUM(B38:I38)</f>
        <v>3000180.03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-74475</v>
      </c>
      <c r="C41" s="31">
        <f t="shared" si="15"/>
        <v>-68115</v>
      </c>
      <c r="D41" s="31">
        <f t="shared" si="15"/>
        <v>-88560</v>
      </c>
      <c r="E41" s="31">
        <f t="shared" si="15"/>
        <v>-98682</v>
      </c>
      <c r="F41" s="31">
        <f t="shared" si="15"/>
        <v>-71070</v>
      </c>
      <c r="G41" s="31">
        <f t="shared" si="15"/>
        <v>-97083</v>
      </c>
      <c r="H41" s="31">
        <f t="shared" si="15"/>
        <v>-51933</v>
      </c>
      <c r="I41" s="31">
        <f t="shared" si="15"/>
        <v>-38556</v>
      </c>
      <c r="J41" s="31">
        <f t="shared" si="15"/>
        <v>-588474</v>
      </c>
      <c r="L41" s="50"/>
    </row>
    <row r="42" spans="1:12" ht="15.75">
      <c r="A42" s="17" t="s">
        <v>44</v>
      </c>
      <c r="B42" s="32">
        <f>B43+B44</f>
        <v>-74475</v>
      </c>
      <c r="C42" s="32">
        <f aca="true" t="shared" si="16" ref="C42:I42">C43+C44</f>
        <v>-68115</v>
      </c>
      <c r="D42" s="32">
        <f t="shared" si="16"/>
        <v>-88560</v>
      </c>
      <c r="E42" s="32">
        <f t="shared" si="16"/>
        <v>-98682</v>
      </c>
      <c r="F42" s="32">
        <f t="shared" si="16"/>
        <v>-71070</v>
      </c>
      <c r="G42" s="32">
        <f t="shared" si="16"/>
        <v>-97083</v>
      </c>
      <c r="H42" s="32">
        <f t="shared" si="16"/>
        <v>-51933</v>
      </c>
      <c r="I42" s="32">
        <f t="shared" si="16"/>
        <v>-38556</v>
      </c>
      <c r="J42" s="31">
        <f t="shared" si="11"/>
        <v>-588474</v>
      </c>
      <c r="L42" s="50"/>
    </row>
    <row r="43" spans="1:12" ht="15.75">
      <c r="A43" s="13" t="s">
        <v>69</v>
      </c>
      <c r="B43" s="20">
        <f aca="true" t="shared" si="17" ref="B43:I43">ROUND(-B9*$D$3,2)</f>
        <v>-74475</v>
      </c>
      <c r="C43" s="20">
        <f t="shared" si="17"/>
        <v>-68115</v>
      </c>
      <c r="D43" s="20">
        <f t="shared" si="17"/>
        <v>-88560</v>
      </c>
      <c r="E43" s="20">
        <f t="shared" si="17"/>
        <v>-98682</v>
      </c>
      <c r="F43" s="20">
        <f t="shared" si="17"/>
        <v>-71070</v>
      </c>
      <c r="G43" s="20">
        <f t="shared" si="17"/>
        <v>-97083</v>
      </c>
      <c r="H43" s="20">
        <f t="shared" si="17"/>
        <v>-51933</v>
      </c>
      <c r="I43" s="20">
        <f t="shared" si="17"/>
        <v>-38556</v>
      </c>
      <c r="J43" s="57">
        <f t="shared" si="11"/>
        <v>-588474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285260.69</v>
      </c>
      <c r="C53" s="35">
        <f t="shared" si="20"/>
        <v>188537.94</v>
      </c>
      <c r="D53" s="35">
        <f t="shared" si="20"/>
        <v>331346.73</v>
      </c>
      <c r="E53" s="35">
        <f t="shared" si="20"/>
        <v>433165.19999999995</v>
      </c>
      <c r="F53" s="35">
        <f t="shared" si="20"/>
        <v>212873.61</v>
      </c>
      <c r="G53" s="35">
        <f t="shared" si="20"/>
        <v>473591.98</v>
      </c>
      <c r="H53" s="35">
        <f t="shared" si="20"/>
        <v>317227.08</v>
      </c>
      <c r="I53" s="35">
        <f t="shared" si="20"/>
        <v>169702.8</v>
      </c>
      <c r="J53" s="35">
        <f>SUM(B53:I53)</f>
        <v>2411706.03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2411706.04</v>
      </c>
      <c r="L56" s="43"/>
    </row>
    <row r="57" spans="1:10" ht="17.25" customHeight="1">
      <c r="A57" s="17" t="s">
        <v>48</v>
      </c>
      <c r="B57" s="45">
        <v>56119.63</v>
      </c>
      <c r="C57" s="45">
        <v>51953.77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108073.4</v>
      </c>
    </row>
    <row r="58" spans="1:10" ht="17.25" customHeight="1">
      <c r="A58" s="17" t="s">
        <v>54</v>
      </c>
      <c r="B58" s="45">
        <v>229141.06</v>
      </c>
      <c r="C58" s="45">
        <v>136584.17</v>
      </c>
      <c r="D58" s="44">
        <v>0</v>
      </c>
      <c r="E58" s="45">
        <v>200556.73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566281.96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128129.11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128129.11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135615.67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135615.67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42541.86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42541.86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25060.1</v>
      </c>
      <c r="E62" s="44">
        <v>0</v>
      </c>
      <c r="F62" s="45">
        <v>31585.57</v>
      </c>
      <c r="G62" s="44">
        <v>0</v>
      </c>
      <c r="H62" s="44">
        <v>0</v>
      </c>
      <c r="I62" s="44">
        <v>0</v>
      </c>
      <c r="J62" s="35">
        <f t="shared" si="21"/>
        <v>56645.67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136069.64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136069.64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84524.88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84524.88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12013.95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12013.95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181288.03</v>
      </c>
      <c r="G66" s="44">
        <v>0</v>
      </c>
      <c r="H66" s="44">
        <v>0</v>
      </c>
      <c r="I66" s="44">
        <v>0</v>
      </c>
      <c r="J66" s="35">
        <f t="shared" si="21"/>
        <v>181288.03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269459.05</v>
      </c>
      <c r="H67" s="45">
        <v>317227.09</v>
      </c>
      <c r="I67" s="44">
        <v>0</v>
      </c>
      <c r="J67" s="32">
        <f t="shared" si="21"/>
        <v>586686.14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204132.93</v>
      </c>
      <c r="H68" s="44">
        <v>0</v>
      </c>
      <c r="I68" s="44">
        <v>0</v>
      </c>
      <c r="J68" s="35">
        <f t="shared" si="21"/>
        <v>204132.93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56659.09</v>
      </c>
      <c r="J69" s="32">
        <f t="shared" si="21"/>
        <v>56659.09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113043.71</v>
      </c>
      <c r="J70" s="35">
        <f t="shared" si="21"/>
        <v>113043.71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1.5833693252075605</v>
      </c>
      <c r="C75" s="55">
        <v>1.554344581919356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1.4726791457247892</v>
      </c>
      <c r="C76" s="55">
        <v>1.444616909528887</v>
      </c>
      <c r="D76" s="55"/>
      <c r="E76" s="55">
        <v>1.5378351922651585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1.416119702628303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1.4845007087049713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1.9447792148159486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1.6449760985475272</v>
      </c>
      <c r="E80" s="55">
        <v>0</v>
      </c>
      <c r="F80" s="55">
        <v>1.5151555094274347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1.4878449270709506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1.4838692264159157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1.4710463378176384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1.450169263285024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1.4775651368120006</v>
      </c>
      <c r="H85" s="55">
        <v>1.6543729553378566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1.6154209850268861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1.8299024377620208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1.8930320671621252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2013-11-14T17:28:17Z</dcterms:modified>
  <cp:category/>
  <cp:version/>
  <cp:contentType/>
  <cp:contentStatus/>
</cp:coreProperties>
</file>