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<sst xmlns="http://schemas.openxmlformats.org/spreadsheetml/2006/main" count="129" uniqueCount="129">
  <si>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</si>
  <si>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</si>
  <si>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</si>
  <si>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</si>
  <si>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</si>
  <si>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</si>
  <si>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</si>
  <si>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</si>
  <si>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</si>
  <si>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</si>
  <si>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</si>
  <si>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</si>
  <si>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</si>
  <si>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</si>
  <si>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</si>
  <si>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</si>
  <si>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</si>
  <si>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</si>
  <si>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</si>
  <si>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</si>
  <si>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</si>
  <si>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</si>
  <si>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</si>
  <si>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</si>
  <si>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</si>
  <si>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</si>
  <si>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</si>
  <si>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</si>
  <si>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</si>
  <si>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</si>
  <si>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</si>
  <si>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</si>
  <si>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</si>
  <si>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</si>
  <si>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</si>
  <si>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</si>
  <si>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</si>
  <si>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</si>
  <si>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</si>
  <si>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</si>
  <si>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</si>
  <si>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</si>
  <si>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</si>
  <si>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</si>
  <si>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</si>
  <si>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</si>
  <si>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</si>
  <si>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</si>
  <si>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</si>
  <si>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</si>
  <si>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</si>
  <si>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</si>
  <si>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</si>
  <si>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</si>
  <si>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</si>
  <si>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</si>
  <si>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</si>
  <si>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</si>
  <si>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</si>
  <si>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</si>
  <si>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</si>
  <si>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</si>
  <si>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</si>
  <si>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</si>
  <si>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</si>
  <si>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</si>
  <si>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</si>
  <si>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</si>
  <si>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</si>
  <si>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</si>
  <si>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</si>
  <si>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</si>
  <si>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</si>
  <si>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</si>
  <si>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</si>
  <si>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</si>
  <si>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</si>
  <si>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</si>
  <si>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</si>
  <si>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</si>
  <si>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</si>
  <si>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</si>
  <si>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</si>
  <si>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</si>
  <si>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</si>
  <si>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</si>
  <si>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</si>
  <si>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</si>
  <si>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</si>
  <si>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</si>
  <si>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</si>
  <si>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</si>
  <si>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</si>
  <si>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</si>
  <si>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</si>
  <si>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</si>
  <si>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</si>
  <si>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</si>
  <si>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</si>
  <si>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</si>
  <si>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</si>
  <si>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</si>
  <si>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</si>
  <si>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</si>
  <si>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</si>
  <si>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</si>
  <si>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</si>
  <si>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</si>
  <si>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</si>
  <si>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</si>
  <si>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</si>
  <si>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</si>
  <si>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</si>
  <si>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</si>
  <si>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</si>
  <si>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</si>
  <si>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</si>
  <si>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</si>
  <si>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</si>
  <si>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</si>
  <si>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</si>
  <si>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</si>
  <si>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</si>
  <si>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</si>
  <si>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</si>
  <si>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04/08/14 - VENCIMENTO 11/08/14</t>
  </si>
  <si>
    <t>6.3. Revisão de Remuneração pelo Transporte Coletivo  (1)</t>
  </si>
  <si>
    <t>Nota:</t>
  </si>
  <si>
    <t>(1) Remuneração das linhas da USP do mês de julho/14.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</si>
</sst>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574504</v>
      </c>
      <c r="C7" s="9">
        <f t="shared" si="0"/>
        <v>774276</v>
      </c>
      <c r="D7" s="9">
        <f t="shared" si="0"/>
        <v>797199</v>
      </c>
      <c r="E7" s="9">
        <f t="shared" si="0"/>
        <v>539989</v>
      </c>
      <c r="F7" s="9">
        <f t="shared" si="0"/>
        <v>742966</v>
      </c>
      <c r="G7" s="9">
        <f t="shared" si="0"/>
        <v>1176308</v>
      </c>
      <c r="H7" s="9">
        <f t="shared" si="0"/>
        <v>554883</v>
      </c>
      <c r="I7" s="9">
        <f t="shared" si="0"/>
        <v>124987</v>
      </c>
      <c r="J7" s="9">
        <f t="shared" si="0"/>
        <v>299003</v>
      </c>
      <c r="K7" s="9">
        <f t="shared" si="0"/>
        <v>5584115</v>
      </c>
      <c r="L7" s="53"/>
    </row>
    <row r="8" spans="1:11" ht="17.25" customHeight="1">
      <c r="A8" s="10" t="s">
        <v>120</v>
      </c>
      <c r="B8" s="11">
        <f>B9+B12+B16</f>
        <v>342376</v>
      </c>
      <c r="C8" s="11">
        <f aca="true" t="shared" si="1" ref="C8:J8">C9+C12+C16</f>
        <v>468032</v>
      </c>
      <c r="D8" s="11">
        <f t="shared" si="1"/>
        <v>451283</v>
      </c>
      <c r="E8" s="11">
        <f t="shared" si="1"/>
        <v>317963</v>
      </c>
      <c r="F8" s="11">
        <f t="shared" si="1"/>
        <v>415634</v>
      </c>
      <c r="G8" s="11">
        <f t="shared" si="1"/>
        <v>638500</v>
      </c>
      <c r="H8" s="11">
        <f t="shared" si="1"/>
        <v>342273</v>
      </c>
      <c r="I8" s="11">
        <f t="shared" si="1"/>
        <v>66687</v>
      </c>
      <c r="J8" s="11">
        <f t="shared" si="1"/>
        <v>168271</v>
      </c>
      <c r="K8" s="11">
        <f>SUM(B8:J8)</f>
        <v>3211019</v>
      </c>
    </row>
    <row r="9" spans="1:11" ht="17.25" customHeight="1">
      <c r="A9" s="15" t="s">
        <v>17</v>
      </c>
      <c r="B9" s="13">
        <f>+B10+B11</f>
        <v>52243</v>
      </c>
      <c r="C9" s="13">
        <f aca="true" t="shared" si="2" ref="C9:J9">+C10+C11</f>
        <v>72774</v>
      </c>
      <c r="D9" s="13">
        <f t="shared" si="2"/>
        <v>64898</v>
      </c>
      <c r="E9" s="13">
        <f t="shared" si="2"/>
        <v>46386</v>
      </c>
      <c r="F9" s="13">
        <f t="shared" si="2"/>
        <v>55788</v>
      </c>
      <c r="G9" s="13">
        <f t="shared" si="2"/>
        <v>67763</v>
      </c>
      <c r="H9" s="13">
        <f t="shared" si="2"/>
        <v>63184</v>
      </c>
      <c r="I9" s="13">
        <f t="shared" si="2"/>
        <v>11529</v>
      </c>
      <c r="J9" s="13">
        <f t="shared" si="2"/>
        <v>21701</v>
      </c>
      <c r="K9" s="11">
        <f>SUM(B9:J9)</f>
        <v>456266</v>
      </c>
    </row>
    <row r="10" spans="1:11" ht="17.25" customHeight="1">
      <c r="A10" s="30" t="s">
        <v>18</v>
      </c>
      <c r="B10" s="13">
        <v>52243</v>
      </c>
      <c r="C10" s="13">
        <v>72774</v>
      </c>
      <c r="D10" s="13">
        <v>64898</v>
      </c>
      <c r="E10" s="13">
        <v>46386</v>
      </c>
      <c r="F10" s="13">
        <v>55788</v>
      </c>
      <c r="G10" s="13">
        <v>67763</v>
      </c>
      <c r="H10" s="13">
        <v>63184</v>
      </c>
      <c r="I10" s="13">
        <v>11529</v>
      </c>
      <c r="J10" s="13">
        <v>21701</v>
      </c>
      <c r="K10" s="11">
        <f>SUM(B10:J10)</f>
        <v>456266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283522</v>
      </c>
      <c r="C12" s="17">
        <f t="shared" si="3"/>
        <v>386036</v>
      </c>
      <c r="D12" s="17">
        <f t="shared" si="3"/>
        <v>377560</v>
      </c>
      <c r="E12" s="17">
        <f t="shared" si="3"/>
        <v>265547</v>
      </c>
      <c r="F12" s="17">
        <f t="shared" si="3"/>
        <v>351767</v>
      </c>
      <c r="G12" s="17">
        <f t="shared" si="3"/>
        <v>557843</v>
      </c>
      <c r="H12" s="17">
        <f t="shared" si="3"/>
        <v>272669</v>
      </c>
      <c r="I12" s="17">
        <f t="shared" si="3"/>
        <v>53468</v>
      </c>
      <c r="J12" s="17">
        <f t="shared" si="3"/>
        <v>143298</v>
      </c>
      <c r="K12" s="11">
        <f aca="true" t="shared" si="4" ref="K12:K27">SUM(B12:J12)</f>
        <v>2691710</v>
      </c>
    </row>
    <row r="13" spans="1:13" ht="17.25" customHeight="1">
      <c r="A13" s="14" t="s">
        <v>20</v>
      </c>
      <c r="B13" s="13">
        <v>124419</v>
      </c>
      <c r="C13" s="13">
        <v>179294</v>
      </c>
      <c r="D13" s="13">
        <v>180342</v>
      </c>
      <c r="E13" s="13">
        <v>125409</v>
      </c>
      <c r="F13" s="13">
        <v>165573</v>
      </c>
      <c r="G13" s="13">
        <v>253844</v>
      </c>
      <c r="H13" s="13">
        <v>119354</v>
      </c>
      <c r="I13" s="13">
        <v>27216</v>
      </c>
      <c r="J13" s="13">
        <v>68285</v>
      </c>
      <c r="K13" s="11">
        <f t="shared" si="4"/>
        <v>1243736</v>
      </c>
      <c r="L13" s="53"/>
      <c r="M13" s="54"/>
    </row>
    <row r="14" spans="1:12" ht="17.25" customHeight="1">
      <c r="A14" s="14" t="s">
        <v>21</v>
      </c>
      <c r="B14" s="13">
        <v>131269</v>
      </c>
      <c r="C14" s="13">
        <v>164162</v>
      </c>
      <c r="D14" s="13">
        <v>157323</v>
      </c>
      <c r="E14" s="13">
        <v>114235</v>
      </c>
      <c r="F14" s="13">
        <v>153327</v>
      </c>
      <c r="G14" s="13">
        <v>260884</v>
      </c>
      <c r="H14" s="13">
        <v>124707</v>
      </c>
      <c r="I14" s="13">
        <v>19960</v>
      </c>
      <c r="J14" s="13">
        <v>59309</v>
      </c>
      <c r="K14" s="11">
        <f t="shared" si="4"/>
        <v>1185176</v>
      </c>
      <c r="L14" s="53"/>
    </row>
    <row r="15" spans="1:11" ht="17.25" customHeight="1">
      <c r="A15" s="14" t="s">
        <v>22</v>
      </c>
      <c r="B15" s="13">
        <v>27834</v>
      </c>
      <c r="C15" s="13">
        <v>42580</v>
      </c>
      <c r="D15" s="13">
        <v>39895</v>
      </c>
      <c r="E15" s="13">
        <v>25903</v>
      </c>
      <c r="F15" s="13">
        <v>32867</v>
      </c>
      <c r="G15" s="13">
        <v>43115</v>
      </c>
      <c r="H15" s="13">
        <v>28608</v>
      </c>
      <c r="I15" s="13">
        <v>6292</v>
      </c>
      <c r="J15" s="13">
        <v>15704</v>
      </c>
      <c r="K15" s="11">
        <f t="shared" si="4"/>
        <v>262798</v>
      </c>
    </row>
    <row r="16" spans="1:11" ht="17.25" customHeight="1">
      <c r="A16" s="15" t="s">
        <v>116</v>
      </c>
      <c r="B16" s="13">
        <f>B17+B18+B19</f>
        <v>6611</v>
      </c>
      <c r="C16" s="13">
        <f aca="true" t="shared" si="5" ref="C16:J16">C17+C18+C19</f>
        <v>9222</v>
      </c>
      <c r="D16" s="13">
        <f t="shared" si="5"/>
        <v>8825</v>
      </c>
      <c r="E16" s="13">
        <f t="shared" si="5"/>
        <v>6030</v>
      </c>
      <c r="F16" s="13">
        <f t="shared" si="5"/>
        <v>8079</v>
      </c>
      <c r="G16" s="13">
        <f t="shared" si="5"/>
        <v>12894</v>
      </c>
      <c r="H16" s="13">
        <f t="shared" si="5"/>
        <v>6420</v>
      </c>
      <c r="I16" s="13">
        <f t="shared" si="5"/>
        <v>1690</v>
      </c>
      <c r="J16" s="13">
        <f t="shared" si="5"/>
        <v>3272</v>
      </c>
      <c r="K16" s="11">
        <f t="shared" si="4"/>
        <v>63043</v>
      </c>
    </row>
    <row r="17" spans="1:11" ht="17.25" customHeight="1">
      <c r="A17" s="14" t="s">
        <v>117</v>
      </c>
      <c r="B17" s="13">
        <v>3860</v>
      </c>
      <c r="C17" s="13">
        <v>5390</v>
      </c>
      <c r="D17" s="13">
        <v>4969</v>
      </c>
      <c r="E17" s="13">
        <v>3561</v>
      </c>
      <c r="F17" s="13">
        <v>4897</v>
      </c>
      <c r="G17" s="13">
        <v>8023</v>
      </c>
      <c r="H17" s="13">
        <v>4027</v>
      </c>
      <c r="I17" s="13">
        <v>994</v>
      </c>
      <c r="J17" s="13">
        <v>1896</v>
      </c>
      <c r="K17" s="11">
        <f t="shared" si="4"/>
        <v>37617</v>
      </c>
    </row>
    <row r="18" spans="1:11" ht="17.25" customHeight="1">
      <c r="A18" s="14" t="s">
        <v>118</v>
      </c>
      <c r="B18" s="13">
        <v>255</v>
      </c>
      <c r="C18" s="13">
        <v>366</v>
      </c>
      <c r="D18" s="13">
        <v>317</v>
      </c>
      <c r="E18" s="13">
        <v>279</v>
      </c>
      <c r="F18" s="13">
        <v>373</v>
      </c>
      <c r="G18" s="13">
        <v>740</v>
      </c>
      <c r="H18" s="13">
        <v>275</v>
      </c>
      <c r="I18" s="13">
        <v>84</v>
      </c>
      <c r="J18" s="13">
        <v>124</v>
      </c>
      <c r="K18" s="11">
        <f t="shared" si="4"/>
        <v>2813</v>
      </c>
    </row>
    <row r="19" spans="1:11" ht="17.25" customHeight="1">
      <c r="A19" s="14" t="s">
        <v>119</v>
      </c>
      <c r="B19" s="13">
        <v>2496</v>
      </c>
      <c r="C19" s="13">
        <v>3466</v>
      </c>
      <c r="D19" s="13">
        <v>3539</v>
      </c>
      <c r="E19" s="13">
        <v>2190</v>
      </c>
      <c r="F19" s="13">
        <v>2809</v>
      </c>
      <c r="G19" s="13">
        <v>4131</v>
      </c>
      <c r="H19" s="13">
        <v>2118</v>
      </c>
      <c r="I19" s="13">
        <v>612</v>
      </c>
      <c r="J19" s="13">
        <v>1252</v>
      </c>
      <c r="K19" s="11">
        <f t="shared" si="4"/>
        <v>22613</v>
      </c>
    </row>
    <row r="20" spans="1:11" ht="17.25" customHeight="1">
      <c r="A20" s="16" t="s">
        <v>23</v>
      </c>
      <c r="B20" s="11">
        <f>+B21+B22+B23</f>
        <v>184574</v>
      </c>
      <c r="C20" s="11">
        <f aca="true" t="shared" si="6" ref="C20:J20">+C21+C22+C23</f>
        <v>229165</v>
      </c>
      <c r="D20" s="11">
        <f t="shared" si="6"/>
        <v>253974</v>
      </c>
      <c r="E20" s="11">
        <f t="shared" si="6"/>
        <v>166003</v>
      </c>
      <c r="F20" s="11">
        <f t="shared" si="6"/>
        <v>259699</v>
      </c>
      <c r="G20" s="11">
        <f t="shared" si="6"/>
        <v>459666</v>
      </c>
      <c r="H20" s="11">
        <f t="shared" si="6"/>
        <v>166762</v>
      </c>
      <c r="I20" s="11">
        <f t="shared" si="6"/>
        <v>41100</v>
      </c>
      <c r="J20" s="11">
        <f t="shared" si="6"/>
        <v>91314</v>
      </c>
      <c r="K20" s="11">
        <f t="shared" si="4"/>
        <v>1852257</v>
      </c>
    </row>
    <row r="21" spans="1:12" ht="17.25" customHeight="1">
      <c r="A21" s="12" t="s">
        <v>24</v>
      </c>
      <c r="B21" s="13">
        <v>92013</v>
      </c>
      <c r="C21" s="13">
        <v>124322</v>
      </c>
      <c r="D21" s="13">
        <v>139330</v>
      </c>
      <c r="E21" s="13">
        <v>90233</v>
      </c>
      <c r="F21" s="13">
        <v>140015</v>
      </c>
      <c r="G21" s="13">
        <v>233200</v>
      </c>
      <c r="H21" s="13">
        <v>89459</v>
      </c>
      <c r="I21" s="13">
        <v>23703</v>
      </c>
      <c r="J21" s="13">
        <v>48676</v>
      </c>
      <c r="K21" s="11">
        <f t="shared" si="4"/>
        <v>980951</v>
      </c>
      <c r="L21" s="53"/>
    </row>
    <row r="22" spans="1:12" ht="17.25" customHeight="1">
      <c r="A22" s="12" t="s">
        <v>25</v>
      </c>
      <c r="B22" s="13">
        <v>77804</v>
      </c>
      <c r="C22" s="13">
        <v>85579</v>
      </c>
      <c r="D22" s="13">
        <v>93042</v>
      </c>
      <c r="E22" s="13">
        <v>63553</v>
      </c>
      <c r="F22" s="13">
        <v>100367</v>
      </c>
      <c r="G22" s="13">
        <v>196659</v>
      </c>
      <c r="H22" s="13">
        <v>64037</v>
      </c>
      <c r="I22" s="13">
        <v>13759</v>
      </c>
      <c r="J22" s="13">
        <v>34259</v>
      </c>
      <c r="K22" s="11">
        <f t="shared" si="4"/>
        <v>729059</v>
      </c>
      <c r="L22" s="53"/>
    </row>
    <row r="23" spans="1:11" ht="17.25" customHeight="1">
      <c r="A23" s="12" t="s">
        <v>26</v>
      </c>
      <c r="B23" s="13">
        <v>14757</v>
      </c>
      <c r="C23" s="13">
        <v>19264</v>
      </c>
      <c r="D23" s="13">
        <v>21602</v>
      </c>
      <c r="E23" s="13">
        <v>12217</v>
      </c>
      <c r="F23" s="13">
        <v>19317</v>
      </c>
      <c r="G23" s="13">
        <v>29807</v>
      </c>
      <c r="H23" s="13">
        <v>13266</v>
      </c>
      <c r="I23" s="13">
        <v>3638</v>
      </c>
      <c r="J23" s="13">
        <v>8379</v>
      </c>
      <c r="K23" s="11">
        <f t="shared" si="4"/>
        <v>142247</v>
      </c>
    </row>
    <row r="24" spans="1:11" ht="17.25" customHeight="1">
      <c r="A24" s="16" t="s">
        <v>27</v>
      </c>
      <c r="B24" s="13">
        <v>47554</v>
      </c>
      <c r="C24" s="13">
        <v>77079</v>
      </c>
      <c r="D24" s="13">
        <v>91942</v>
      </c>
      <c r="E24" s="13">
        <v>56023</v>
      </c>
      <c r="F24" s="13">
        <v>67633</v>
      </c>
      <c r="G24" s="13">
        <v>78142</v>
      </c>
      <c r="H24" s="13">
        <v>38398</v>
      </c>
      <c r="I24" s="13">
        <v>17200</v>
      </c>
      <c r="J24" s="13">
        <v>39418</v>
      </c>
      <c r="K24" s="11">
        <f t="shared" si="4"/>
        <v>513389</v>
      </c>
    </row>
    <row r="25" spans="1:12" ht="17.25" customHeight="1">
      <c r="A25" s="12" t="s">
        <v>28</v>
      </c>
      <c r="B25" s="13">
        <v>30435</v>
      </c>
      <c r="C25" s="13">
        <v>49331</v>
      </c>
      <c r="D25" s="13">
        <v>58843</v>
      </c>
      <c r="E25" s="13">
        <v>35855</v>
      </c>
      <c r="F25" s="13">
        <v>43285</v>
      </c>
      <c r="G25" s="13">
        <v>50011</v>
      </c>
      <c r="H25" s="13">
        <v>24575</v>
      </c>
      <c r="I25" s="13">
        <v>11008</v>
      </c>
      <c r="J25" s="13">
        <v>25228</v>
      </c>
      <c r="K25" s="11">
        <f t="shared" si="4"/>
        <v>328571</v>
      </c>
      <c r="L25" s="53"/>
    </row>
    <row r="26" spans="1:12" ht="17.25" customHeight="1">
      <c r="A26" s="12" t="s">
        <v>29</v>
      </c>
      <c r="B26" s="13">
        <v>17119</v>
      </c>
      <c r="C26" s="13">
        <v>27748</v>
      </c>
      <c r="D26" s="13">
        <v>33099</v>
      </c>
      <c r="E26" s="13">
        <v>20168</v>
      </c>
      <c r="F26" s="13">
        <v>24348</v>
      </c>
      <c r="G26" s="13">
        <v>28131</v>
      </c>
      <c r="H26" s="13">
        <v>13823</v>
      </c>
      <c r="I26" s="13">
        <v>6192</v>
      </c>
      <c r="J26" s="13">
        <v>14190</v>
      </c>
      <c r="K26" s="11">
        <f t="shared" si="4"/>
        <v>184818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7450</v>
      </c>
      <c r="I27" s="11">
        <v>0</v>
      </c>
      <c r="J27" s="11">
        <v>0</v>
      </c>
      <c r="K27" s="11">
        <f t="shared" si="4"/>
        <v>7450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8980.59</v>
      </c>
      <c r="I35" s="19">
        <v>0</v>
      </c>
      <c r="J35" s="19">
        <v>0</v>
      </c>
      <c r="K35" s="23">
        <f>SUM(B35:J35)</f>
        <v>8980.59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1403754.52</v>
      </c>
      <c r="C47" s="22">
        <f aca="true" t="shared" si="9" ref="C47:H47">+C48+C56</f>
        <v>2154364.87</v>
      </c>
      <c r="D47" s="22">
        <f t="shared" si="9"/>
        <v>2516302.02</v>
      </c>
      <c r="E47" s="22">
        <f t="shared" si="9"/>
        <v>1444809.94</v>
      </c>
      <c r="F47" s="22">
        <f t="shared" si="9"/>
        <v>1922070.8</v>
      </c>
      <c r="G47" s="22">
        <f t="shared" si="9"/>
        <v>2617766.85</v>
      </c>
      <c r="H47" s="22">
        <f t="shared" si="9"/>
        <v>1427456.01</v>
      </c>
      <c r="I47" s="22">
        <f>+I48+I56</f>
        <v>560029.25</v>
      </c>
      <c r="J47" s="22">
        <f>+J48+J56</f>
        <v>806767.23</v>
      </c>
      <c r="K47" s="22">
        <f>SUM(B47:J47)</f>
        <v>14853321.49</v>
      </c>
    </row>
    <row r="48" spans="1:11" ht="17.25" customHeight="1">
      <c r="A48" s="16" t="s">
        <v>48</v>
      </c>
      <c r="B48" s="23">
        <f>SUM(B49:B55)</f>
        <v>1386680.3</v>
      </c>
      <c r="C48" s="23">
        <f aca="true" t="shared" si="10" ref="C48:H48">SUM(C49:C55)</f>
        <v>2131663.9</v>
      </c>
      <c r="D48" s="23">
        <f t="shared" si="10"/>
        <v>2493399.31</v>
      </c>
      <c r="E48" s="23">
        <f t="shared" si="10"/>
        <v>1423411</v>
      </c>
      <c r="F48" s="23">
        <f t="shared" si="10"/>
        <v>1901249.99</v>
      </c>
      <c r="G48" s="23">
        <f t="shared" si="10"/>
        <v>2589524.43</v>
      </c>
      <c r="H48" s="23">
        <f t="shared" si="10"/>
        <v>1409616.26</v>
      </c>
      <c r="I48" s="23">
        <f>SUM(I49:I55)</f>
        <v>560029.25</v>
      </c>
      <c r="J48" s="23">
        <f>SUM(J49:J55)</f>
        <v>794361.27</v>
      </c>
      <c r="K48" s="23">
        <f aca="true" t="shared" si="11" ref="K48:K56">SUM(B48:J48)</f>
        <v>14689935.709999999</v>
      </c>
    </row>
    <row r="49" spans="1:11" ht="17.25" customHeight="1">
      <c r="A49" s="35" t="s">
        <v>49</v>
      </c>
      <c r="B49" s="23">
        <f aca="true" t="shared" si="12" ref="B49:H49">ROUND(B30*B7,2)</f>
        <v>1386680.3</v>
      </c>
      <c r="C49" s="23">
        <f t="shared" si="12"/>
        <v>2126936.17</v>
      </c>
      <c r="D49" s="23">
        <f t="shared" si="12"/>
        <v>2493399.31</v>
      </c>
      <c r="E49" s="23">
        <f t="shared" si="12"/>
        <v>1423411</v>
      </c>
      <c r="F49" s="23">
        <f t="shared" si="12"/>
        <v>1901249.99</v>
      </c>
      <c r="G49" s="23">
        <f t="shared" si="12"/>
        <v>2589524.43</v>
      </c>
      <c r="H49" s="23">
        <f t="shared" si="12"/>
        <v>1400635.67</v>
      </c>
      <c r="I49" s="23">
        <f>ROUND(I30*I7,2)</f>
        <v>560029.25</v>
      </c>
      <c r="J49" s="23">
        <f>ROUND(J30*J7,2)</f>
        <v>794361.27</v>
      </c>
      <c r="K49" s="23">
        <f t="shared" si="11"/>
        <v>14676227.389999999</v>
      </c>
    </row>
    <row r="50" spans="1:11" ht="17.25" customHeight="1">
      <c r="A50" s="35" t="s">
        <v>50</v>
      </c>
      <c r="B50" s="19">
        <v>0</v>
      </c>
      <c r="C50" s="23">
        <f>ROUND(C31*C7,2)</f>
        <v>4727.73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4727.73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8980.59</v>
      </c>
      <c r="I53" s="32">
        <f>+I35</f>
        <v>0</v>
      </c>
      <c r="J53" s="32">
        <f>+J35</f>
        <v>0</v>
      </c>
      <c r="K53" s="23">
        <f t="shared" si="11"/>
        <v>8980.59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17074.22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163385.78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-256057.36</v>
      </c>
      <c r="C60" s="36">
        <f t="shared" si="13"/>
        <v>-246863.84</v>
      </c>
      <c r="D60" s="36">
        <f t="shared" si="13"/>
        <v>-248188.36</v>
      </c>
      <c r="E60" s="36">
        <f t="shared" si="13"/>
        <v>-281008.81</v>
      </c>
      <c r="F60" s="36">
        <f t="shared" si="13"/>
        <v>-279162.09</v>
      </c>
      <c r="G60" s="36">
        <f t="shared" si="13"/>
        <v>-319516.93</v>
      </c>
      <c r="H60" s="36">
        <f t="shared" si="13"/>
        <v>-213331.48</v>
      </c>
      <c r="I60" s="36">
        <f t="shared" si="13"/>
        <v>-78521.75</v>
      </c>
      <c r="J60" s="36">
        <f t="shared" si="13"/>
        <v>-90632.69</v>
      </c>
      <c r="K60" s="36">
        <f>SUM(B60:J60)</f>
        <v>-2013283.3099999998</v>
      </c>
    </row>
    <row r="61" spans="1:11" ht="18.75" customHeight="1">
      <c r="A61" s="16" t="s">
        <v>82</v>
      </c>
      <c r="B61" s="36">
        <f aca="true" t="shared" si="14" ref="B61:J61">B62+B63+B64+B65+B66+B67</f>
        <v>-241948.3</v>
      </c>
      <c r="C61" s="36">
        <f t="shared" si="14"/>
        <v>-226202.71</v>
      </c>
      <c r="D61" s="36">
        <f t="shared" si="14"/>
        <v>-227733.15</v>
      </c>
      <c r="E61" s="36">
        <f t="shared" si="14"/>
        <v>-254607.44</v>
      </c>
      <c r="F61" s="36">
        <f t="shared" si="14"/>
        <v>-260122.46000000002</v>
      </c>
      <c r="G61" s="36">
        <f t="shared" si="14"/>
        <v>-291058.33</v>
      </c>
      <c r="H61" s="36">
        <f t="shared" si="14"/>
        <v>-189552</v>
      </c>
      <c r="I61" s="36">
        <f t="shared" si="14"/>
        <v>-34587</v>
      </c>
      <c r="J61" s="36">
        <f t="shared" si="14"/>
        <v>-65103</v>
      </c>
      <c r="K61" s="36">
        <f aca="true" t="shared" si="15" ref="K61:K92">SUM(B61:J61)</f>
        <v>-1790914.3900000001</v>
      </c>
    </row>
    <row r="62" spans="1:11" ht="18.75" customHeight="1">
      <c r="A62" s="12" t="s">
        <v>83</v>
      </c>
      <c r="B62" s="36">
        <f>-ROUND(B9*$D$3,2)</f>
        <v>-156729</v>
      </c>
      <c r="C62" s="36">
        <f aca="true" t="shared" si="16" ref="C62:J62">-ROUND(C9*$D$3,2)</f>
        <v>-218322</v>
      </c>
      <c r="D62" s="36">
        <f t="shared" si="16"/>
        <v>-194694</v>
      </c>
      <c r="E62" s="36">
        <f t="shared" si="16"/>
        <v>-139158</v>
      </c>
      <c r="F62" s="36">
        <f t="shared" si="16"/>
        <v>-167364</v>
      </c>
      <c r="G62" s="36">
        <f t="shared" si="16"/>
        <v>-203289</v>
      </c>
      <c r="H62" s="36">
        <f t="shared" si="16"/>
        <v>-189552</v>
      </c>
      <c r="I62" s="36">
        <f t="shared" si="16"/>
        <v>-34587</v>
      </c>
      <c r="J62" s="36">
        <f t="shared" si="16"/>
        <v>-65103</v>
      </c>
      <c r="K62" s="36">
        <f t="shared" si="15"/>
        <v>-1368798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-642</v>
      </c>
      <c r="C64" s="36">
        <v>-87</v>
      </c>
      <c r="D64" s="36">
        <v>-258</v>
      </c>
      <c r="E64" s="36">
        <v>-633</v>
      </c>
      <c r="F64" s="36">
        <v>-408</v>
      </c>
      <c r="G64" s="36">
        <v>-372</v>
      </c>
      <c r="H64" s="36">
        <v>0</v>
      </c>
      <c r="I64" s="36">
        <v>0</v>
      </c>
      <c r="J64" s="36">
        <v>0</v>
      </c>
      <c r="K64" s="36">
        <f t="shared" si="15"/>
        <v>-2400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-84577.3</v>
      </c>
      <c r="C66" s="48">
        <v>-7793.71</v>
      </c>
      <c r="D66" s="48">
        <v>-32781.15</v>
      </c>
      <c r="E66" s="48">
        <v>-114816.44</v>
      </c>
      <c r="F66" s="48">
        <v>-92350.46</v>
      </c>
      <c r="G66" s="48">
        <v>-87397.33</v>
      </c>
      <c r="H66" s="19">
        <v>0</v>
      </c>
      <c r="I66" s="19">
        <v>0</v>
      </c>
      <c r="J66" s="19">
        <v>0</v>
      </c>
      <c r="K66" s="36">
        <f t="shared" si="15"/>
        <v>-419716.39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-26401.370000000003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-43934.75000000001</v>
      </c>
      <c r="J68" s="36">
        <f t="shared" si="17"/>
        <v>-24531.33</v>
      </c>
      <c r="K68" s="36">
        <f t="shared" si="15"/>
        <v>-211513.55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-11991.92</v>
      </c>
      <c r="F92" s="19">
        <v>0</v>
      </c>
      <c r="G92" s="19">
        <v>0</v>
      </c>
      <c r="H92" s="19">
        <v>0</v>
      </c>
      <c r="I92" s="49">
        <v>-7056.37</v>
      </c>
      <c r="J92" s="49">
        <v>-14441.13</v>
      </c>
      <c r="K92" s="49">
        <f t="shared" si="15"/>
        <v>-33489.42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49">
        <v>-9857.01</v>
      </c>
      <c r="I94" s="19">
        <v>0</v>
      </c>
      <c r="J94" s="19">
        <v>0</v>
      </c>
      <c r="K94" s="49">
        <f aca="true" t="shared" si="18" ref="K94:K100">SUM(B94:J94)</f>
        <v>-9857.01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1147697.16</v>
      </c>
      <c r="C97" s="24">
        <f t="shared" si="19"/>
        <v>1907501.03</v>
      </c>
      <c r="D97" s="24">
        <f t="shared" si="19"/>
        <v>2268113.66</v>
      </c>
      <c r="E97" s="24">
        <f t="shared" si="19"/>
        <v>1163801.13</v>
      </c>
      <c r="F97" s="24">
        <f t="shared" si="19"/>
        <v>1642908.7100000002</v>
      </c>
      <c r="G97" s="24">
        <f t="shared" si="19"/>
        <v>2298249.92</v>
      </c>
      <c r="H97" s="24">
        <f t="shared" si="19"/>
        <v>1214124.53</v>
      </c>
      <c r="I97" s="24">
        <f>+I98+I99</f>
        <v>481507.5</v>
      </c>
      <c r="J97" s="24">
        <f>+J98+J99</f>
        <v>716134.54</v>
      </c>
      <c r="K97" s="49">
        <f t="shared" si="18"/>
        <v>12840038.18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1130622.94</v>
      </c>
      <c r="C98" s="24">
        <f t="shared" si="20"/>
        <v>1884800.06</v>
      </c>
      <c r="D98" s="24">
        <f t="shared" si="20"/>
        <v>2245210.95</v>
      </c>
      <c r="E98" s="24">
        <f t="shared" si="20"/>
        <v>1142402.19</v>
      </c>
      <c r="F98" s="24">
        <f t="shared" si="20"/>
        <v>1622087.9000000001</v>
      </c>
      <c r="G98" s="24">
        <f t="shared" si="20"/>
        <v>2270007.5</v>
      </c>
      <c r="H98" s="24">
        <f t="shared" si="20"/>
        <v>1196284.78</v>
      </c>
      <c r="I98" s="24">
        <f t="shared" si="20"/>
        <v>481507.5</v>
      </c>
      <c r="J98" s="24">
        <f t="shared" si="20"/>
        <v>704726.9400000001</v>
      </c>
      <c r="K98" s="49">
        <f t="shared" si="18"/>
        <v>12677650.76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17074.22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162387.42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12840038.2</v>
      </c>
      <c r="L105" s="55"/>
    </row>
    <row r="106" spans="1:11" ht="18.75" customHeight="1">
      <c r="A106" s="26" t="s">
        <v>78</v>
      </c>
      <c r="B106" s="27">
        <v>144107.71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144107.71</v>
      </c>
    </row>
    <row r="107" spans="1:11" ht="18.75" customHeight="1">
      <c r="A107" s="26" t="s">
        <v>79</v>
      </c>
      <c r="B107" s="27">
        <v>1003589.46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1003589.46</v>
      </c>
    </row>
    <row r="108" spans="1:11" ht="18.75" customHeight="1">
      <c r="A108" s="26" t="s">
        <v>80</v>
      </c>
      <c r="B108" s="41">
        <v>0</v>
      </c>
      <c r="C108" s="27">
        <f>+C97</f>
        <v>1907501.03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1907501.03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2268113.66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2268113.66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1163801.13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1163801.13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315930.76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315930.76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602411.87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602411.87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724566.09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724566.09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653560.7</v>
      </c>
      <c r="H115" s="41">
        <v>0</v>
      </c>
      <c r="I115" s="41">
        <v>0</v>
      </c>
      <c r="J115" s="41">
        <v>0</v>
      </c>
      <c r="K115" s="42">
        <f t="shared" si="22"/>
        <v>653560.7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54142.35</v>
      </c>
      <c r="H116" s="41">
        <v>0</v>
      </c>
      <c r="I116" s="41">
        <v>0</v>
      </c>
      <c r="J116" s="41">
        <v>0</v>
      </c>
      <c r="K116" s="42">
        <f t="shared" si="22"/>
        <v>54142.35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374144.66</v>
      </c>
      <c r="H117" s="41">
        <v>0</v>
      </c>
      <c r="I117" s="41">
        <v>0</v>
      </c>
      <c r="J117" s="41">
        <v>0</v>
      </c>
      <c r="K117" s="42">
        <f t="shared" si="22"/>
        <v>374144.66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337445.56</v>
      </c>
      <c r="H118" s="41">
        <v>0</v>
      </c>
      <c r="I118" s="41">
        <v>0</v>
      </c>
      <c r="J118" s="41">
        <v>0</v>
      </c>
      <c r="K118" s="42">
        <f t="shared" si="22"/>
        <v>337445.56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878956.65</v>
      </c>
      <c r="H119" s="41">
        <v>0</v>
      </c>
      <c r="I119" s="41">
        <v>0</v>
      </c>
      <c r="J119" s="41">
        <v>0</v>
      </c>
      <c r="K119" s="42">
        <f t="shared" si="22"/>
        <v>878956.65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429665.77999999997</v>
      </c>
      <c r="I120" s="41">
        <v>0</v>
      </c>
      <c r="J120" s="41">
        <v>0</v>
      </c>
      <c r="K120" s="42">
        <f t="shared" si="22"/>
        <v>429665.77999999997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784458.75</v>
      </c>
      <c r="I121" s="41">
        <v>0</v>
      </c>
      <c r="J121" s="41">
        <v>0</v>
      </c>
      <c r="K121" s="42">
        <f t="shared" si="22"/>
        <v>784458.75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481507.5</v>
      </c>
      <c r="J122" s="41">
        <v>0</v>
      </c>
      <c r="K122" s="42">
        <f t="shared" si="22"/>
        <v>481507.5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716134.54</v>
      </c>
      <c r="K123" s="45">
        <f t="shared" si="22"/>
        <v>716134.54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2014-08-08T18:31:58Z</dcterms:modified>
  <cp:category/>
  <cp:version/>
  <cp:contentType/>
  <cp:contentStatus/>
</cp:coreProperties>
</file>