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<sst xmlns="http://schemas.openxmlformats.org/spreadsheetml/2006/main" count="128" uniqueCount="128">
  <si>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</si>
  <si>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</si>
  <si>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</si>
  <si>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</si>
  <si>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</si>
  <si>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</si>
  <si>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</si>
  <si>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</si>
  <si>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</si>
  <si>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</si>
  <si>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</si>
  <si>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</si>
  <si>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</si>
  <si>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</si>
  <si>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</si>
  <si>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</si>
  <si>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</si>
  <si>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</si>
  <si>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</si>
  <si>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</si>
  <si>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</si>
  <si>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</si>
  <si>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</si>
  <si>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</si>
  <si>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</si>
  <si>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</si>
  <si>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</si>
  <si>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</si>
  <si>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</si>
  <si>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</si>
  <si>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</si>
  <si>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</si>
  <si>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</si>
  <si>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</si>
  <si>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</si>
  <si>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</si>
  <si>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</si>
  <si>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</si>
  <si>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</si>
  <si>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</si>
  <si>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</si>
  <si>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</si>
  <si>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</si>
  <si>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</si>
  <si>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</si>
  <si>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</si>
  <si>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</si>
  <si>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</si>
  <si>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</si>
  <si>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</si>
  <si>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</si>
  <si>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</si>
  <si>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</si>
  <si>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</si>
  <si>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</si>
  <si>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</si>
  <si>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</si>
  <si>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</si>
  <si>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</si>
  <si>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</si>
  <si>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</si>
  <si>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</si>
  <si>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</si>
  <si>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</si>
  <si>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</si>
  <si>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</si>
  <si>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</si>
  <si>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</si>
  <si>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</si>
  <si>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</si>
  <si>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</si>
  <si>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</si>
  <si>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</si>
  <si>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</si>
  <si>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</si>
  <si>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</si>
  <si>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</si>
  <si>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</si>
  <si>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</si>
  <si>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</si>
  <si>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</si>
  <si>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</si>
  <si>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</si>
  <si>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</si>
  <si>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</si>
  <si>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</si>
  <si>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</si>
  <si>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</si>
  <si>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</si>
  <si>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</si>
  <si>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</si>
  <si>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</si>
  <si>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</si>
  <si>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</si>
  <si>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</si>
  <si>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</si>
  <si>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</si>
  <si>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</si>
  <si>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</si>
  <si>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</si>
  <si>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</si>
  <si>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</si>
  <si>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</si>
  <si>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</si>
  <si>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</si>
  <si>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</si>
  <si>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</si>
  <si>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</si>
  <si>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</si>
  <si>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</si>
  <si>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</si>
  <si>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</si>
  <si>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</si>
  <si>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</si>
  <si>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</si>
  <si>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</si>
  <si>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</si>
  <si>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</si>
  <si>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</si>
  <si>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</si>
  <si>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</si>
  <si>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</si>
  <si>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</si>
  <si>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</si>
  <si>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30/07/15 - VENCIMENTO 06/08/15</t>
  </si>
  <si>
    <t>Nota:</t>
  </si>
  <si>
    <t>6.3. Revisão de Remuneração pelo Transporte Coletivo  ¹</t>
  </si>
  <si>
    <t xml:space="preserve">     ¹ -  Pagamento de combustível não fóssil de maio a julho/15.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</si>
</sst>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571321</v>
      </c>
      <c r="C7" s="9">
        <f t="shared" si="0"/>
        <v>710329</v>
      </c>
      <c r="D7" s="9">
        <f t="shared" si="0"/>
        <v>748338</v>
      </c>
      <c r="E7" s="9">
        <f t="shared" si="0"/>
        <v>513465</v>
      </c>
      <c r="F7" s="9">
        <f t="shared" si="0"/>
        <v>691318</v>
      </c>
      <c r="G7" s="9">
        <f t="shared" si="0"/>
        <v>1156167</v>
      </c>
      <c r="H7" s="9">
        <f t="shared" si="0"/>
        <v>517518</v>
      </c>
      <c r="I7" s="9">
        <f t="shared" si="0"/>
        <v>115121</v>
      </c>
      <c r="J7" s="9">
        <f t="shared" si="0"/>
        <v>293973</v>
      </c>
      <c r="K7" s="9">
        <f t="shared" si="0"/>
        <v>5317550</v>
      </c>
      <c r="L7" s="52"/>
    </row>
    <row r="8" spans="1:11" ht="17.25" customHeight="1">
      <c r="A8" s="10" t="s">
        <v>102</v>
      </c>
      <c r="B8" s="11">
        <f>B9+B12+B16</f>
        <v>329879</v>
      </c>
      <c r="C8" s="11">
        <f aca="true" t="shared" si="1" ref="C8:J8">C9+C12+C16</f>
        <v>424040</v>
      </c>
      <c r="D8" s="11">
        <f t="shared" si="1"/>
        <v>420757</v>
      </c>
      <c r="E8" s="11">
        <f t="shared" si="1"/>
        <v>303008</v>
      </c>
      <c r="F8" s="11">
        <f t="shared" si="1"/>
        <v>387595</v>
      </c>
      <c r="G8" s="11">
        <f t="shared" si="1"/>
        <v>631088</v>
      </c>
      <c r="H8" s="11">
        <f t="shared" si="1"/>
        <v>316474</v>
      </c>
      <c r="I8" s="11">
        <f t="shared" si="1"/>
        <v>60983</v>
      </c>
      <c r="J8" s="11">
        <f t="shared" si="1"/>
        <v>165688</v>
      </c>
      <c r="K8" s="11">
        <f>SUM(B8:J8)</f>
        <v>3039512</v>
      </c>
    </row>
    <row r="9" spans="1:11" ht="17.25" customHeight="1">
      <c r="A9" s="15" t="s">
        <v>17</v>
      </c>
      <c r="B9" s="13">
        <f>+B10+B11</f>
        <v>42378</v>
      </c>
      <c r="C9" s="13">
        <f aca="true" t="shared" si="2" ref="C9:J9">+C10+C11</f>
        <v>58757</v>
      </c>
      <c r="D9" s="13">
        <f t="shared" si="2"/>
        <v>52100</v>
      </c>
      <c r="E9" s="13">
        <f t="shared" si="2"/>
        <v>40554</v>
      </c>
      <c r="F9" s="13">
        <f t="shared" si="2"/>
        <v>45477</v>
      </c>
      <c r="G9" s="13">
        <f t="shared" si="2"/>
        <v>57326</v>
      </c>
      <c r="H9" s="13">
        <f t="shared" si="2"/>
        <v>52045</v>
      </c>
      <c r="I9" s="13">
        <f t="shared" si="2"/>
        <v>9607</v>
      </c>
      <c r="J9" s="13">
        <f t="shared" si="2"/>
        <v>18569</v>
      </c>
      <c r="K9" s="11">
        <f>SUM(B9:J9)</f>
        <v>376813</v>
      </c>
    </row>
    <row r="10" spans="1:11" ht="17.25" customHeight="1">
      <c r="A10" s="29" t="s">
        <v>18</v>
      </c>
      <c r="B10" s="13">
        <v>42378</v>
      </c>
      <c r="C10" s="13">
        <v>58757</v>
      </c>
      <c r="D10" s="13">
        <v>52100</v>
      </c>
      <c r="E10" s="13">
        <v>40554</v>
      </c>
      <c r="F10" s="13">
        <v>45477</v>
      </c>
      <c r="G10" s="13">
        <v>57326</v>
      </c>
      <c r="H10" s="13">
        <v>52045</v>
      </c>
      <c r="I10" s="13">
        <v>9607</v>
      </c>
      <c r="J10" s="13">
        <v>18569</v>
      </c>
      <c r="K10" s="11">
        <f>SUM(B10:J10)</f>
        <v>376813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256006</v>
      </c>
      <c r="C12" s="17">
        <f t="shared" si="3"/>
        <v>326503</v>
      </c>
      <c r="D12" s="17">
        <f t="shared" si="3"/>
        <v>330231</v>
      </c>
      <c r="E12" s="17">
        <f t="shared" si="3"/>
        <v>237277</v>
      </c>
      <c r="F12" s="17">
        <f t="shared" si="3"/>
        <v>307559</v>
      </c>
      <c r="G12" s="17">
        <f t="shared" si="3"/>
        <v>518836</v>
      </c>
      <c r="H12" s="17">
        <f t="shared" si="3"/>
        <v>239934</v>
      </c>
      <c r="I12" s="17">
        <f t="shared" si="3"/>
        <v>45175</v>
      </c>
      <c r="J12" s="17">
        <f t="shared" si="3"/>
        <v>130725</v>
      </c>
      <c r="K12" s="11">
        <f aca="true" t="shared" si="4" ref="K12:K27">SUM(B12:J12)</f>
        <v>2392246</v>
      </c>
    </row>
    <row r="13" spans="1:13" ht="17.25" customHeight="1">
      <c r="A13" s="14" t="s">
        <v>20</v>
      </c>
      <c r="B13" s="13">
        <v>129677</v>
      </c>
      <c r="C13" s="13">
        <v>176280</v>
      </c>
      <c r="D13" s="13">
        <v>182799</v>
      </c>
      <c r="E13" s="13">
        <v>127482</v>
      </c>
      <c r="F13" s="13">
        <v>165697</v>
      </c>
      <c r="G13" s="13">
        <v>264120</v>
      </c>
      <c r="H13" s="13">
        <v>120796</v>
      </c>
      <c r="I13" s="13">
        <v>26755</v>
      </c>
      <c r="J13" s="13">
        <v>72514</v>
      </c>
      <c r="K13" s="11">
        <f t="shared" si="4"/>
        <v>1266120</v>
      </c>
      <c r="L13" s="52"/>
      <c r="M13" s="53"/>
    </row>
    <row r="14" spans="1:12" ht="17.25" customHeight="1">
      <c r="A14" s="14" t="s">
        <v>21</v>
      </c>
      <c r="B14" s="13">
        <v>119653</v>
      </c>
      <c r="C14" s="13">
        <v>140889</v>
      </c>
      <c r="D14" s="13">
        <v>139059</v>
      </c>
      <c r="E14" s="13">
        <v>103151</v>
      </c>
      <c r="F14" s="13">
        <v>134939</v>
      </c>
      <c r="G14" s="13">
        <v>244134</v>
      </c>
      <c r="H14" s="13">
        <v>111251</v>
      </c>
      <c r="I14" s="13">
        <v>17013</v>
      </c>
      <c r="J14" s="13">
        <v>55393</v>
      </c>
      <c r="K14" s="11">
        <f t="shared" si="4"/>
        <v>1065482</v>
      </c>
      <c r="L14" s="52"/>
    </row>
    <row r="15" spans="1:11" ht="17.25" customHeight="1">
      <c r="A15" s="14" t="s">
        <v>22</v>
      </c>
      <c r="B15" s="13">
        <v>6676</v>
      </c>
      <c r="C15" s="13">
        <v>9334</v>
      </c>
      <c r="D15" s="13">
        <v>8373</v>
      </c>
      <c r="E15" s="13">
        <v>6644</v>
      </c>
      <c r="F15" s="13">
        <v>6923</v>
      </c>
      <c r="G15" s="13">
        <v>10582</v>
      </c>
      <c r="H15" s="13">
        <v>7887</v>
      </c>
      <c r="I15" s="13">
        <v>1407</v>
      </c>
      <c r="J15" s="13">
        <v>2818</v>
      </c>
      <c r="K15" s="11">
        <f t="shared" si="4"/>
        <v>60644</v>
      </c>
    </row>
    <row r="16" spans="1:11" ht="17.25" customHeight="1">
      <c r="A16" s="15" t="s">
        <v>98</v>
      </c>
      <c r="B16" s="13">
        <f>B17+B18+B19</f>
        <v>31495</v>
      </c>
      <c r="C16" s="13">
        <f aca="true" t="shared" si="5" ref="C16:J16">C17+C18+C19</f>
        <v>38780</v>
      </c>
      <c r="D16" s="13">
        <f t="shared" si="5"/>
        <v>38426</v>
      </c>
      <c r="E16" s="13">
        <f t="shared" si="5"/>
        <v>25177</v>
      </c>
      <c r="F16" s="13">
        <f t="shared" si="5"/>
        <v>34559</v>
      </c>
      <c r="G16" s="13">
        <f t="shared" si="5"/>
        <v>54926</v>
      </c>
      <c r="H16" s="13">
        <f t="shared" si="5"/>
        <v>24495</v>
      </c>
      <c r="I16" s="13">
        <f t="shared" si="5"/>
        <v>6201</v>
      </c>
      <c r="J16" s="13">
        <f t="shared" si="5"/>
        <v>16394</v>
      </c>
      <c r="K16" s="11">
        <f t="shared" si="4"/>
        <v>270453</v>
      </c>
    </row>
    <row r="17" spans="1:11" ht="17.25" customHeight="1">
      <c r="A17" s="14" t="s">
        <v>99</v>
      </c>
      <c r="B17" s="13">
        <v>11288</v>
      </c>
      <c r="C17" s="13">
        <v>15334</v>
      </c>
      <c r="D17" s="13">
        <v>14115</v>
      </c>
      <c r="E17" s="13">
        <v>10431</v>
      </c>
      <c r="F17" s="13">
        <v>14783</v>
      </c>
      <c r="G17" s="13">
        <v>24435</v>
      </c>
      <c r="H17" s="13">
        <v>11039</v>
      </c>
      <c r="I17" s="13">
        <v>2558</v>
      </c>
      <c r="J17" s="13">
        <v>5438</v>
      </c>
      <c r="K17" s="11">
        <f t="shared" si="4"/>
        <v>109421</v>
      </c>
    </row>
    <row r="18" spans="1:11" ht="17.25" customHeight="1">
      <c r="A18" s="14" t="s">
        <v>100</v>
      </c>
      <c r="B18" s="13">
        <v>2696</v>
      </c>
      <c r="C18" s="13">
        <v>2694</v>
      </c>
      <c r="D18" s="13">
        <v>3807</v>
      </c>
      <c r="E18" s="13">
        <v>2706</v>
      </c>
      <c r="F18" s="13">
        <v>3442</v>
      </c>
      <c r="G18" s="13">
        <v>6879</v>
      </c>
      <c r="H18" s="13">
        <v>2206</v>
      </c>
      <c r="I18" s="13">
        <v>533</v>
      </c>
      <c r="J18" s="13">
        <v>1694</v>
      </c>
      <c r="K18" s="11">
        <f t="shared" si="4"/>
        <v>26657</v>
      </c>
    </row>
    <row r="19" spans="1:11" ht="17.25" customHeight="1">
      <c r="A19" s="14" t="s">
        <v>101</v>
      </c>
      <c r="B19" s="13">
        <v>17511</v>
      </c>
      <c r="C19" s="13">
        <v>20752</v>
      </c>
      <c r="D19" s="13">
        <v>20504</v>
      </c>
      <c r="E19" s="13">
        <v>12040</v>
      </c>
      <c r="F19" s="13">
        <v>16334</v>
      </c>
      <c r="G19" s="13">
        <v>23612</v>
      </c>
      <c r="H19" s="13">
        <v>11250</v>
      </c>
      <c r="I19" s="13">
        <v>3110</v>
      </c>
      <c r="J19" s="13">
        <v>9262</v>
      </c>
      <c r="K19" s="11">
        <f t="shared" si="4"/>
        <v>134375</v>
      </c>
    </row>
    <row r="20" spans="1:11" ht="17.25" customHeight="1">
      <c r="A20" s="16" t="s">
        <v>23</v>
      </c>
      <c r="B20" s="11">
        <f>+B21+B22+B23</f>
        <v>186968</v>
      </c>
      <c r="C20" s="11">
        <f aca="true" t="shared" si="6" ref="C20:J20">+C21+C22+C23</f>
        <v>203860</v>
      </c>
      <c r="D20" s="11">
        <f t="shared" si="6"/>
        <v>233099</v>
      </c>
      <c r="E20" s="11">
        <f t="shared" si="6"/>
        <v>152326</v>
      </c>
      <c r="F20" s="11">
        <f t="shared" si="6"/>
        <v>234151</v>
      </c>
      <c r="G20" s="11">
        <f t="shared" si="6"/>
        <v>437550</v>
      </c>
      <c r="H20" s="11">
        <f t="shared" si="6"/>
        <v>151278</v>
      </c>
      <c r="I20" s="11">
        <f t="shared" si="6"/>
        <v>36409</v>
      </c>
      <c r="J20" s="11">
        <f t="shared" si="6"/>
        <v>87674</v>
      </c>
      <c r="K20" s="11">
        <f t="shared" si="4"/>
        <v>1723315</v>
      </c>
    </row>
    <row r="21" spans="1:12" ht="17.25" customHeight="1">
      <c r="A21" s="12" t="s">
        <v>24</v>
      </c>
      <c r="B21" s="13">
        <v>105410</v>
      </c>
      <c r="C21" s="13">
        <v>125689</v>
      </c>
      <c r="D21" s="13">
        <v>144179</v>
      </c>
      <c r="E21" s="13">
        <v>92401</v>
      </c>
      <c r="F21" s="13">
        <v>141172</v>
      </c>
      <c r="G21" s="13">
        <v>245007</v>
      </c>
      <c r="H21" s="13">
        <v>90255</v>
      </c>
      <c r="I21" s="13">
        <v>23687</v>
      </c>
      <c r="J21" s="13">
        <v>53774</v>
      </c>
      <c r="K21" s="11">
        <f t="shared" si="4"/>
        <v>1021574</v>
      </c>
      <c r="L21" s="52"/>
    </row>
    <row r="22" spans="1:12" ht="17.25" customHeight="1">
      <c r="A22" s="12" t="s">
        <v>25</v>
      </c>
      <c r="B22" s="13">
        <v>77861</v>
      </c>
      <c r="C22" s="13">
        <v>73777</v>
      </c>
      <c r="D22" s="13">
        <v>84107</v>
      </c>
      <c r="E22" s="13">
        <v>56814</v>
      </c>
      <c r="F22" s="13">
        <v>88821</v>
      </c>
      <c r="G22" s="13">
        <v>185915</v>
      </c>
      <c r="H22" s="13">
        <v>57501</v>
      </c>
      <c r="I22" s="13">
        <v>11919</v>
      </c>
      <c r="J22" s="13">
        <v>32321</v>
      </c>
      <c r="K22" s="11">
        <f t="shared" si="4"/>
        <v>669036</v>
      </c>
      <c r="L22" s="52"/>
    </row>
    <row r="23" spans="1:11" ht="17.25" customHeight="1">
      <c r="A23" s="12" t="s">
        <v>26</v>
      </c>
      <c r="B23" s="13">
        <v>3697</v>
      </c>
      <c r="C23" s="13">
        <v>4394</v>
      </c>
      <c r="D23" s="13">
        <v>4813</v>
      </c>
      <c r="E23" s="13">
        <v>3111</v>
      </c>
      <c r="F23" s="13">
        <v>4158</v>
      </c>
      <c r="G23" s="13">
        <v>6628</v>
      </c>
      <c r="H23" s="13">
        <v>3522</v>
      </c>
      <c r="I23" s="13">
        <v>803</v>
      </c>
      <c r="J23" s="13">
        <v>1579</v>
      </c>
      <c r="K23" s="11">
        <f t="shared" si="4"/>
        <v>32705</v>
      </c>
    </row>
    <row r="24" spans="1:11" ht="17.25" customHeight="1">
      <c r="A24" s="16" t="s">
        <v>27</v>
      </c>
      <c r="B24" s="13">
        <v>54474</v>
      </c>
      <c r="C24" s="13">
        <v>82429</v>
      </c>
      <c r="D24" s="13">
        <v>94482</v>
      </c>
      <c r="E24" s="13">
        <v>58131</v>
      </c>
      <c r="F24" s="13">
        <v>69572</v>
      </c>
      <c r="G24" s="13">
        <v>87529</v>
      </c>
      <c r="H24" s="13">
        <v>43698</v>
      </c>
      <c r="I24" s="13">
        <v>17729</v>
      </c>
      <c r="J24" s="13">
        <v>40611</v>
      </c>
      <c r="K24" s="11">
        <f t="shared" si="4"/>
        <v>548655</v>
      </c>
    </row>
    <row r="25" spans="1:12" ht="17.25" customHeight="1">
      <c r="A25" s="12" t="s">
        <v>28</v>
      </c>
      <c r="B25" s="13">
        <v>34863</v>
      </c>
      <c r="C25" s="13">
        <v>52755</v>
      </c>
      <c r="D25" s="13">
        <v>60468</v>
      </c>
      <c r="E25" s="13">
        <v>37204</v>
      </c>
      <c r="F25" s="13">
        <v>44526</v>
      </c>
      <c r="G25" s="13">
        <v>56019</v>
      </c>
      <c r="H25" s="13">
        <v>27967</v>
      </c>
      <c r="I25" s="13">
        <v>11347</v>
      </c>
      <c r="J25" s="13">
        <v>25991</v>
      </c>
      <c r="K25" s="11">
        <f t="shared" si="4"/>
        <v>351140</v>
      </c>
      <c r="L25" s="52"/>
    </row>
    <row r="26" spans="1:12" ht="17.25" customHeight="1">
      <c r="A26" s="12" t="s">
        <v>29</v>
      </c>
      <c r="B26" s="13">
        <v>19611</v>
      </c>
      <c r="C26" s="13">
        <v>29674</v>
      </c>
      <c r="D26" s="13">
        <v>34014</v>
      </c>
      <c r="E26" s="13">
        <v>20927</v>
      </c>
      <c r="F26" s="13">
        <v>25046</v>
      </c>
      <c r="G26" s="13">
        <v>31510</v>
      </c>
      <c r="H26" s="13">
        <v>15731</v>
      </c>
      <c r="I26" s="13">
        <v>6382</v>
      </c>
      <c r="J26" s="13">
        <v>14620</v>
      </c>
      <c r="K26" s="11">
        <f t="shared" si="4"/>
        <v>197515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6068</v>
      </c>
      <c r="I27" s="11">
        <v>0</v>
      </c>
      <c r="J27" s="11">
        <v>0</v>
      </c>
      <c r="K27" s="11">
        <f t="shared" si="4"/>
        <v>6068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13319.16</v>
      </c>
      <c r="I35" s="19">
        <v>0</v>
      </c>
      <c r="J35" s="19">
        <v>0</v>
      </c>
      <c r="K35" s="23">
        <f>SUM(B35:J35)</f>
        <v>13319.16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1491765.5999999999</v>
      </c>
      <c r="C47" s="22">
        <f aca="true" t="shared" si="11" ref="C47:H47">+C48+C56</f>
        <v>2113379.23</v>
      </c>
      <c r="D47" s="22">
        <f t="shared" si="11"/>
        <v>2505212.1199999996</v>
      </c>
      <c r="E47" s="22">
        <f t="shared" si="11"/>
        <v>1467806.73</v>
      </c>
      <c r="F47" s="22">
        <f t="shared" si="11"/>
        <v>1913535.96</v>
      </c>
      <c r="G47" s="22">
        <f t="shared" si="11"/>
        <v>2749261.06</v>
      </c>
      <c r="H47" s="22">
        <f t="shared" si="11"/>
        <v>1428643.19</v>
      </c>
      <c r="I47" s="22">
        <f>+I48+I56</f>
        <v>551217.47</v>
      </c>
      <c r="J47" s="22">
        <f>+J48+J56</f>
        <v>848884.0000000001</v>
      </c>
      <c r="K47" s="22">
        <f>SUM(B47:J47)</f>
        <v>15069705.360000001</v>
      </c>
    </row>
    <row r="48" spans="1:11" ht="17.25" customHeight="1">
      <c r="A48" s="16" t="s">
        <v>46</v>
      </c>
      <c r="B48" s="23">
        <f>SUM(B49:B55)</f>
        <v>1474386.2699999998</v>
      </c>
      <c r="C48" s="23">
        <f aca="true" t="shared" si="12" ref="C48:H48">SUM(C49:C55)</f>
        <v>2091244.5399999998</v>
      </c>
      <c r="D48" s="23">
        <f t="shared" si="12"/>
        <v>2479935.4299999997</v>
      </c>
      <c r="E48" s="23">
        <f t="shared" si="12"/>
        <v>1446908.25</v>
      </c>
      <c r="F48" s="23">
        <f t="shared" si="12"/>
        <v>1891664.13</v>
      </c>
      <c r="G48" s="23">
        <f t="shared" si="12"/>
        <v>2721476.5300000003</v>
      </c>
      <c r="H48" s="23">
        <f t="shared" si="12"/>
        <v>1410089.16</v>
      </c>
      <c r="I48" s="23">
        <f>SUM(I49:I55)</f>
        <v>551217.47</v>
      </c>
      <c r="J48" s="23">
        <f>SUM(J49:J55)</f>
        <v>835924.4700000001</v>
      </c>
      <c r="K48" s="23">
        <f aca="true" t="shared" si="13" ref="K48:K56">SUM(B48:J48)</f>
        <v>14902846.25</v>
      </c>
    </row>
    <row r="49" spans="1:11" ht="17.25" customHeight="1">
      <c r="A49" s="34" t="s">
        <v>47</v>
      </c>
      <c r="B49" s="23">
        <f aca="true" t="shared" si="14" ref="B49:H49">ROUND(B30*B7,2)</f>
        <v>1473036.93</v>
      </c>
      <c r="C49" s="23">
        <f t="shared" si="14"/>
        <v>2084318.38</v>
      </c>
      <c r="D49" s="23">
        <f t="shared" si="14"/>
        <v>2477672.28</v>
      </c>
      <c r="E49" s="23">
        <f t="shared" si="14"/>
        <v>1445814.75</v>
      </c>
      <c r="F49" s="23">
        <f t="shared" si="14"/>
        <v>1889717.75</v>
      </c>
      <c r="G49" s="23">
        <f t="shared" si="14"/>
        <v>2718726.7</v>
      </c>
      <c r="H49" s="23">
        <f t="shared" si="14"/>
        <v>1395435.54</v>
      </c>
      <c r="I49" s="23">
        <f>ROUND(I30*I7,2)</f>
        <v>550151.75</v>
      </c>
      <c r="J49" s="23">
        <f>ROUND(J30*J7,2)</f>
        <v>833707.43</v>
      </c>
      <c r="K49" s="23">
        <f t="shared" si="13"/>
        <v>14868581.509999998</v>
      </c>
    </row>
    <row r="50" spans="1:11" ht="17.25" customHeight="1">
      <c r="A50" s="34" t="s">
        <v>48</v>
      </c>
      <c r="B50" s="19">
        <v>0</v>
      </c>
      <c r="C50" s="23">
        <f>ROUND(C31*C7,2)</f>
        <v>4633.05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4633.05</v>
      </c>
    </row>
    <row r="51" spans="1:11" ht="17.25" customHeight="1">
      <c r="A51" s="68" t="s">
        <v>109</v>
      </c>
      <c r="B51" s="69">
        <f>ROUND(B32*B7,2)</f>
        <v>-2742.34</v>
      </c>
      <c r="C51" s="69">
        <f>ROUND(C32*C7,2)</f>
        <v>-3480.61</v>
      </c>
      <c r="D51" s="69">
        <f aca="true" t="shared" si="15" ref="D51:J51">ROUND(D32*D7,2)</f>
        <v>-3741.69</v>
      </c>
      <c r="E51" s="69">
        <f t="shared" si="15"/>
        <v>-2351.9</v>
      </c>
      <c r="F51" s="69">
        <f t="shared" si="15"/>
        <v>-3245.26</v>
      </c>
      <c r="G51" s="69">
        <f t="shared" si="15"/>
        <v>-4509.05</v>
      </c>
      <c r="H51" s="69">
        <f t="shared" si="15"/>
        <v>-2380.58</v>
      </c>
      <c r="I51" s="69">
        <f t="shared" si="15"/>
        <v>0</v>
      </c>
      <c r="J51" s="69">
        <f t="shared" si="15"/>
        <v>0</v>
      </c>
      <c r="K51" s="69">
        <f>SUM(B51:J51)</f>
        <v>-22451.43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13319.16</v>
      </c>
      <c r="I53" s="31">
        <f>+I35</f>
        <v>0</v>
      </c>
      <c r="J53" s="31">
        <f>+J35</f>
        <v>0</v>
      </c>
      <c r="K53" s="23">
        <f t="shared" si="13"/>
        <v>13319.16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-242776.93000000002</v>
      </c>
      <c r="C60" s="35">
        <f t="shared" si="16"/>
        <v>-238046.06</v>
      </c>
      <c r="D60" s="35">
        <f t="shared" si="16"/>
        <v>-233681.52</v>
      </c>
      <c r="E60" s="35">
        <f t="shared" si="16"/>
        <v>-294941.87</v>
      </c>
      <c r="F60" s="35">
        <f t="shared" si="16"/>
        <v>38443.25999999998</v>
      </c>
      <c r="G60" s="35">
        <f t="shared" si="16"/>
        <v>-297334.45999999996</v>
      </c>
      <c r="H60" s="35">
        <f t="shared" si="16"/>
        <v>-196352.03</v>
      </c>
      <c r="I60" s="35">
        <f t="shared" si="16"/>
        <v>-92362.44</v>
      </c>
      <c r="J60" s="35">
        <f t="shared" si="16"/>
        <v>-89818.08</v>
      </c>
      <c r="K60" s="35">
        <f>SUM(B60:J60)</f>
        <v>-1646870.1300000001</v>
      </c>
    </row>
    <row r="61" spans="1:11" ht="18.75" customHeight="1">
      <c r="A61" s="16" t="s">
        <v>78</v>
      </c>
      <c r="B61" s="35">
        <f aca="true" t="shared" si="17" ref="B61:J61">B62+B63+B64+B65+B66+B67</f>
        <v>-227426.77000000002</v>
      </c>
      <c r="C61" s="35">
        <f t="shared" si="17"/>
        <v>-217350.01</v>
      </c>
      <c r="D61" s="35">
        <f t="shared" si="17"/>
        <v>-213776.59</v>
      </c>
      <c r="E61" s="35">
        <f t="shared" si="17"/>
        <v>-269798.26</v>
      </c>
      <c r="F61" s="35">
        <f t="shared" si="17"/>
        <v>-236932.53</v>
      </c>
      <c r="G61" s="35">
        <f t="shared" si="17"/>
        <v>-268908.35</v>
      </c>
      <c r="H61" s="35">
        <f t="shared" si="17"/>
        <v>-182177.65</v>
      </c>
      <c r="I61" s="35">
        <f t="shared" si="17"/>
        <v>-33624.5</v>
      </c>
      <c r="J61" s="35">
        <f t="shared" si="17"/>
        <v>-64991.5</v>
      </c>
      <c r="K61" s="35">
        <f aca="true" t="shared" si="18" ref="K61:K94">SUM(B61:J61)</f>
        <v>-1714986.1599999997</v>
      </c>
    </row>
    <row r="62" spans="1:11" ht="18.75" customHeight="1">
      <c r="A62" s="12" t="s">
        <v>79</v>
      </c>
      <c r="B62" s="35">
        <f>-ROUND(B9*$D$3,2)</f>
        <v>-148323</v>
      </c>
      <c r="C62" s="35">
        <f aca="true" t="shared" si="19" ref="C62:J62">-ROUND(C9*$D$3,2)</f>
        <v>-205649.5</v>
      </c>
      <c r="D62" s="35">
        <f t="shared" si="19"/>
        <v>-182350</v>
      </c>
      <c r="E62" s="35">
        <f t="shared" si="19"/>
        <v>-141939</v>
      </c>
      <c r="F62" s="35">
        <f t="shared" si="19"/>
        <v>-159169.5</v>
      </c>
      <c r="G62" s="35">
        <f t="shared" si="19"/>
        <v>-200641</v>
      </c>
      <c r="H62" s="35">
        <f t="shared" si="19"/>
        <v>-182157.5</v>
      </c>
      <c r="I62" s="35">
        <f t="shared" si="19"/>
        <v>-33624.5</v>
      </c>
      <c r="J62" s="35">
        <f t="shared" si="19"/>
        <v>-64991.5</v>
      </c>
      <c r="K62" s="35">
        <f t="shared" si="18"/>
        <v>-1318845.5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-654.5</v>
      </c>
      <c r="C64" s="35">
        <v>-262.5</v>
      </c>
      <c r="D64" s="35">
        <v>-245</v>
      </c>
      <c r="E64" s="35">
        <v>-931</v>
      </c>
      <c r="F64" s="35">
        <v>-325.5</v>
      </c>
      <c r="G64" s="35">
        <v>-287</v>
      </c>
      <c r="H64" s="19">
        <v>0</v>
      </c>
      <c r="I64" s="19">
        <v>0</v>
      </c>
      <c r="J64" s="19">
        <v>0</v>
      </c>
      <c r="K64" s="35">
        <f t="shared" si="18"/>
        <v>-2705.5</v>
      </c>
    </row>
    <row r="65" spans="1:11" ht="18.75" customHeight="1">
      <c r="A65" s="12" t="s">
        <v>110</v>
      </c>
      <c r="B65" s="19">
        <v>-1984.5</v>
      </c>
      <c r="C65" s="19">
        <v>-973</v>
      </c>
      <c r="D65" s="19">
        <v>-1176</v>
      </c>
      <c r="E65" s="19">
        <v>-2149</v>
      </c>
      <c r="F65" s="19">
        <v>-637</v>
      </c>
      <c r="G65" s="19">
        <v>-563.5</v>
      </c>
      <c r="H65" s="19">
        <v>0</v>
      </c>
      <c r="I65" s="19">
        <v>0</v>
      </c>
      <c r="J65" s="19">
        <v>0</v>
      </c>
      <c r="K65" s="35">
        <f t="shared" si="18"/>
        <v>-7483</v>
      </c>
    </row>
    <row r="66" spans="1:11" ht="18.75" customHeight="1">
      <c r="A66" s="12" t="s">
        <v>56</v>
      </c>
      <c r="B66" s="47">
        <v>-76464.77</v>
      </c>
      <c r="C66" s="47">
        <v>-10465.01</v>
      </c>
      <c r="D66" s="47">
        <v>-29960.59</v>
      </c>
      <c r="E66" s="47">
        <v>-124734.26</v>
      </c>
      <c r="F66" s="47">
        <v>-76800.53</v>
      </c>
      <c r="G66" s="47">
        <v>-67416.85</v>
      </c>
      <c r="H66" s="19">
        <v>-20.15</v>
      </c>
      <c r="I66" s="19">
        <v>0</v>
      </c>
      <c r="J66" s="19">
        <v>0</v>
      </c>
      <c r="K66" s="35">
        <f t="shared" si="18"/>
        <v>-385862.16000000003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-45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-15350.16</v>
      </c>
      <c r="C68" s="35">
        <f t="shared" si="20"/>
        <v>-20696.050000000003</v>
      </c>
      <c r="D68" s="35">
        <f t="shared" si="20"/>
        <v>-19904.93</v>
      </c>
      <c r="E68" s="35">
        <f t="shared" si="20"/>
        <v>-25143.61</v>
      </c>
      <c r="F68" s="35">
        <f t="shared" si="20"/>
        <v>-19067.2</v>
      </c>
      <c r="G68" s="35">
        <f t="shared" si="20"/>
        <v>-28426.11</v>
      </c>
      <c r="H68" s="35">
        <f t="shared" si="20"/>
        <v>-14174.380000000001</v>
      </c>
      <c r="I68" s="35">
        <f t="shared" si="20"/>
        <v>-58737.94</v>
      </c>
      <c r="J68" s="35">
        <f t="shared" si="20"/>
        <v>-24826.58</v>
      </c>
      <c r="K68" s="35">
        <f t="shared" si="18"/>
        <v>-226326.96000000002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-1651.3</v>
      </c>
      <c r="C79" s="19">
        <v>-707.7</v>
      </c>
      <c r="D79" s="19">
        <v>-337</v>
      </c>
      <c r="E79" s="19">
        <v>0</v>
      </c>
      <c r="F79" s="19">
        <v>-640.3</v>
      </c>
      <c r="G79" s="19">
        <v>-1267.12</v>
      </c>
      <c r="H79" s="19">
        <v>-876.2</v>
      </c>
      <c r="I79" s="19">
        <v>0</v>
      </c>
      <c r="J79" s="19">
        <v>0</v>
      </c>
      <c r="K79" s="19">
        <f t="shared" si="18"/>
        <v>-5479.62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19">
        <v>0</v>
      </c>
      <c r="E91" s="19">
        <v>0</v>
      </c>
      <c r="F91" s="35">
        <v>-235.4</v>
      </c>
      <c r="G91" s="19">
        <v>0</v>
      </c>
      <c r="H91" s="35">
        <v>-8.56</v>
      </c>
      <c r="I91" s="19">
        <v>0</v>
      </c>
      <c r="J91" s="19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-12182.8</v>
      </c>
      <c r="F92" s="19">
        <v>0</v>
      </c>
      <c r="G92" s="19">
        <v>0</v>
      </c>
      <c r="H92" s="19">
        <v>0</v>
      </c>
      <c r="I92" s="48">
        <v>-6945.34</v>
      </c>
      <c r="J92" s="48">
        <v>-15195.02</v>
      </c>
      <c r="K92" s="48">
        <f t="shared" si="18"/>
        <v>-34323.16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35">
        <v>294442.99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294442.99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1248988.67</v>
      </c>
      <c r="C97" s="24">
        <f t="shared" si="21"/>
        <v>1875333.1699999997</v>
      </c>
      <c r="D97" s="24">
        <f t="shared" si="21"/>
        <v>2271530.5999999996</v>
      </c>
      <c r="E97" s="24">
        <f t="shared" si="21"/>
        <v>1172864.8599999999</v>
      </c>
      <c r="F97" s="24">
        <f t="shared" si="21"/>
        <v>1951979.22</v>
      </c>
      <c r="G97" s="24">
        <f t="shared" si="21"/>
        <v>2451926.6</v>
      </c>
      <c r="H97" s="24">
        <f t="shared" si="21"/>
        <v>1232291.1600000001</v>
      </c>
      <c r="I97" s="24">
        <f>+I98+I99</f>
        <v>458855.02999999997</v>
      </c>
      <c r="J97" s="24">
        <f>+J98+J99</f>
        <v>759065.9200000002</v>
      </c>
      <c r="K97" s="48">
        <f>SUM(B97:J97)</f>
        <v>13422835.229999999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1231609.3399999999</v>
      </c>
      <c r="C98" s="24">
        <f t="shared" si="22"/>
        <v>1853198.4799999997</v>
      </c>
      <c r="D98" s="24">
        <f t="shared" si="22"/>
        <v>2246253.9099999997</v>
      </c>
      <c r="E98" s="24">
        <f t="shared" si="22"/>
        <v>1151966.38</v>
      </c>
      <c r="F98" s="24">
        <f t="shared" si="22"/>
        <v>1930107.39</v>
      </c>
      <c r="G98" s="24">
        <f t="shared" si="22"/>
        <v>2424142.0700000003</v>
      </c>
      <c r="H98" s="24">
        <f t="shared" si="22"/>
        <v>1213737.1300000001</v>
      </c>
      <c r="I98" s="24">
        <f t="shared" si="22"/>
        <v>458855.02999999997</v>
      </c>
      <c r="J98" s="24">
        <f t="shared" si="22"/>
        <v>746106.3900000001</v>
      </c>
      <c r="K98" s="48">
        <f>SUM(B98:J98)</f>
        <v>13255976.12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13422835.239999998</v>
      </c>
      <c r="L105" s="54"/>
    </row>
    <row r="106" spans="1:11" ht="18.75" customHeight="1">
      <c r="A106" s="26" t="s">
        <v>74</v>
      </c>
      <c r="B106" s="27">
        <v>161433.41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161433.41</v>
      </c>
    </row>
    <row r="107" spans="1:11" ht="18.75" customHeight="1">
      <c r="A107" s="26" t="s">
        <v>75</v>
      </c>
      <c r="B107" s="27">
        <v>1087555.27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1087555.27</v>
      </c>
    </row>
    <row r="108" spans="1:11" ht="18.75" customHeight="1">
      <c r="A108" s="26" t="s">
        <v>76</v>
      </c>
      <c r="B108" s="40">
        <v>0</v>
      </c>
      <c r="C108" s="27">
        <f>+C97</f>
        <v>1875333.1699999997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1875333.1699999997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2271530.5999999996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2271530.5999999996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1172864.8599999999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1172864.8599999999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365256.48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365256.48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846885.57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846885.57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739837.17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739837.17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721086.3</v>
      </c>
      <c r="H114" s="40">
        <v>0</v>
      </c>
      <c r="I114" s="40">
        <v>0</v>
      </c>
      <c r="J114" s="40">
        <v>0</v>
      </c>
      <c r="K114" s="41">
        <f t="shared" si="24"/>
        <v>721086.3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57057.5</v>
      </c>
      <c r="H115" s="40">
        <v>0</v>
      </c>
      <c r="I115" s="40">
        <v>0</v>
      </c>
      <c r="J115" s="40">
        <v>0</v>
      </c>
      <c r="K115" s="41">
        <f t="shared" si="24"/>
        <v>57057.5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36528.29</v>
      </c>
      <c r="H116" s="40">
        <v>0</v>
      </c>
      <c r="I116" s="40">
        <v>0</v>
      </c>
      <c r="J116" s="40">
        <v>0</v>
      </c>
      <c r="K116" s="41">
        <f t="shared" si="24"/>
        <v>36528.29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359237.32</v>
      </c>
      <c r="H117" s="40">
        <v>0</v>
      </c>
      <c r="I117" s="40">
        <v>0</v>
      </c>
      <c r="J117" s="40">
        <v>0</v>
      </c>
      <c r="K117" s="41">
        <f t="shared" si="24"/>
        <v>359237.32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1278017.19</v>
      </c>
      <c r="H118" s="40">
        <v>0</v>
      </c>
      <c r="I118" s="40">
        <v>0</v>
      </c>
      <c r="J118" s="40">
        <v>0</v>
      </c>
      <c r="K118" s="41">
        <f t="shared" si="24"/>
        <v>1278017.19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456864.14</v>
      </c>
      <c r="I119" s="40">
        <v>0</v>
      </c>
      <c r="J119" s="40">
        <v>0</v>
      </c>
      <c r="K119" s="41">
        <f t="shared" si="24"/>
        <v>456864.14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775427.02</v>
      </c>
      <c r="I120" s="40">
        <v>0</v>
      </c>
      <c r="J120" s="40">
        <v>0</v>
      </c>
      <c r="K120" s="41">
        <f t="shared" si="24"/>
        <v>775427.02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458855.03</v>
      </c>
      <c r="J121" s="40">
        <v>0</v>
      </c>
      <c r="K121" s="41">
        <f t="shared" si="24"/>
        <v>458855.03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759065.92</v>
      </c>
      <c r="K122" s="44">
        <f t="shared" si="24"/>
        <v>759065.92</v>
      </c>
    </row>
    <row r="123" spans="1:11" ht="18.75" customHeight="1">
      <c r="A123" s="39" t="s">
        <v>125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2015-08-05T18:14:01Z</dcterms:modified>
  <cp:category/>
  <cp:version/>
  <cp:contentType/>
  <cp:contentStatus/>
</cp:coreProperties>
</file>