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<sst xmlns="http://schemas.openxmlformats.org/spreadsheetml/2006/main" count="128" uniqueCount="128">
  <si>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</si>
  <si>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</si>
  <si>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</si>
  <si>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</si>
  <si>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</si>
  <si>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</si>
  <si>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</si>
  <si>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</si>
  <si>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</si>
  <si>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</si>
  <si>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</si>
  <si>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</si>
  <si>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</si>
  <si>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</si>
  <si>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</si>
  <si>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</si>
  <si>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</si>
  <si>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</si>
  <si>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</si>
  <si>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</si>
  <si>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</si>
  <si>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</si>
  <si>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</si>
  <si>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</si>
  <si>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</si>
  <si>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</si>
  <si>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</si>
  <si>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</si>
  <si>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</si>
  <si>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</si>
  <si>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</si>
  <si>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</si>
  <si>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</si>
  <si>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</si>
  <si>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</si>
  <si>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</si>
  <si>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</si>
  <si>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</si>
  <si>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</si>
  <si>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</si>
  <si>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</si>
  <si>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</si>
  <si>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</si>
  <si>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</si>
  <si>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</si>
  <si>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</si>
  <si>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</si>
  <si>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</si>
  <si>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</si>
  <si>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</si>
  <si>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</si>
  <si>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</si>
  <si>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</si>
  <si>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</si>
  <si>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</si>
  <si>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</si>
  <si>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</si>
  <si>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</si>
  <si>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</si>
  <si>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</si>
  <si>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</si>
  <si>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</si>
  <si>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</si>
  <si>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</si>
  <si>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</si>
  <si>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</si>
  <si>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</si>
  <si>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</si>
  <si>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</si>
  <si>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</si>
  <si>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</si>
  <si>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</si>
  <si>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</si>
  <si>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</si>
  <si>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</si>
  <si>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</si>
  <si>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</si>
  <si>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</si>
  <si>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</si>
  <si>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</si>
  <si>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</si>
  <si>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</si>
  <si>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</si>
  <si>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</si>
  <si>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</si>
  <si>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</si>
  <si>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</si>
  <si>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</si>
  <si>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</si>
  <si>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</si>
  <si>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</si>
  <si>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</si>
  <si>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</si>
  <si>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</si>
  <si>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</si>
  <si>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</si>
  <si>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</si>
  <si>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</si>
  <si>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</si>
  <si>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</si>
  <si>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</si>
  <si>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</si>
  <si>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</si>
  <si>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</si>
  <si>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</si>
  <si>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</si>
  <si>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</si>
  <si>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</si>
  <si>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</si>
  <si>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</si>
  <si>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</si>
  <si>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</si>
  <si>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</si>
  <si>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</si>
  <si>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</si>
  <si>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</si>
  <si>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</si>
  <si>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</si>
  <si>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</si>
  <si>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</si>
  <si>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</si>
  <si>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</si>
  <si>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</si>
  <si>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</si>
  <si>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02/06/15 - VENCIMENTO 10/06/15</t>
  </si>
  <si>
    <t>6.3. Revisão de Remuneração pelo Transporte Coletivo  (1)</t>
  </si>
  <si>
    <t>Nota:</t>
  </si>
  <si>
    <t xml:space="preserve">  (1) - Pagamento de combustível não fóssil de janeiro/15 a abril/15.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</si>
</sst>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600248</v>
      </c>
      <c r="C7" s="9">
        <f t="shared" si="0"/>
        <v>803157</v>
      </c>
      <c r="D7" s="9">
        <f t="shared" si="0"/>
        <v>827671</v>
      </c>
      <c r="E7" s="9">
        <f t="shared" si="0"/>
        <v>554274</v>
      </c>
      <c r="F7" s="9">
        <f t="shared" si="0"/>
        <v>754313</v>
      </c>
      <c r="G7" s="9">
        <f t="shared" si="0"/>
        <v>1241951</v>
      </c>
      <c r="H7" s="9">
        <f t="shared" si="0"/>
        <v>578991</v>
      </c>
      <c r="I7" s="9">
        <f t="shared" si="0"/>
        <v>127444</v>
      </c>
      <c r="J7" s="9">
        <f t="shared" si="0"/>
        <v>315843</v>
      </c>
      <c r="K7" s="9">
        <f t="shared" si="0"/>
        <v>5803892</v>
      </c>
      <c r="L7" s="52"/>
    </row>
    <row r="8" spans="1:11" ht="17.25" customHeight="1">
      <c r="A8" s="10" t="s">
        <v>102</v>
      </c>
      <c r="B8" s="11">
        <f>B9+B12+B16</f>
        <v>368122</v>
      </c>
      <c r="C8" s="11">
        <f aca="true" t="shared" si="1" ref="C8:J8">C9+C12+C16</f>
        <v>502296</v>
      </c>
      <c r="D8" s="11">
        <f t="shared" si="1"/>
        <v>486698</v>
      </c>
      <c r="E8" s="11">
        <f t="shared" si="1"/>
        <v>338936</v>
      </c>
      <c r="F8" s="11">
        <f t="shared" si="1"/>
        <v>440310</v>
      </c>
      <c r="G8" s="11">
        <f t="shared" si="1"/>
        <v>708239</v>
      </c>
      <c r="H8" s="11">
        <f t="shared" si="1"/>
        <v>368385</v>
      </c>
      <c r="I8" s="11">
        <f t="shared" si="1"/>
        <v>71587</v>
      </c>
      <c r="J8" s="11">
        <f t="shared" si="1"/>
        <v>186302</v>
      </c>
      <c r="K8" s="11">
        <f>SUM(B8:J8)</f>
        <v>3470875</v>
      </c>
    </row>
    <row r="9" spans="1:11" ht="17.25" customHeight="1">
      <c r="A9" s="15" t="s">
        <v>17</v>
      </c>
      <c r="B9" s="13">
        <f>+B10+B11</f>
        <v>42630</v>
      </c>
      <c r="C9" s="13">
        <f aca="true" t="shared" si="2" ref="C9:J9">+C10+C11</f>
        <v>61232</v>
      </c>
      <c r="D9" s="13">
        <f t="shared" si="2"/>
        <v>52678</v>
      </c>
      <c r="E9" s="13">
        <f t="shared" si="2"/>
        <v>39384</v>
      </c>
      <c r="F9" s="13">
        <f t="shared" si="2"/>
        <v>45582</v>
      </c>
      <c r="G9" s="13">
        <f t="shared" si="2"/>
        <v>58159</v>
      </c>
      <c r="H9" s="13">
        <f t="shared" si="2"/>
        <v>54399</v>
      </c>
      <c r="I9" s="13">
        <f t="shared" si="2"/>
        <v>9713</v>
      </c>
      <c r="J9" s="13">
        <f t="shared" si="2"/>
        <v>17890</v>
      </c>
      <c r="K9" s="11">
        <f>SUM(B9:J9)</f>
        <v>381667</v>
      </c>
    </row>
    <row r="10" spans="1:11" ht="17.25" customHeight="1">
      <c r="A10" s="29" t="s">
        <v>18</v>
      </c>
      <c r="B10" s="13">
        <v>42630</v>
      </c>
      <c r="C10" s="13">
        <v>61232</v>
      </c>
      <c r="D10" s="13">
        <v>52678</v>
      </c>
      <c r="E10" s="13">
        <v>39384</v>
      </c>
      <c r="F10" s="13">
        <v>45582</v>
      </c>
      <c r="G10" s="13">
        <v>58159</v>
      </c>
      <c r="H10" s="13">
        <v>54399</v>
      </c>
      <c r="I10" s="13">
        <v>9713</v>
      </c>
      <c r="J10" s="13">
        <v>17890</v>
      </c>
      <c r="K10" s="11">
        <f>SUM(B10:J10)</f>
        <v>381667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263151</v>
      </c>
      <c r="C12" s="17">
        <f t="shared" si="3"/>
        <v>356978</v>
      </c>
      <c r="D12" s="17">
        <f t="shared" si="3"/>
        <v>354966</v>
      </c>
      <c r="E12" s="17">
        <f t="shared" si="3"/>
        <v>247662</v>
      </c>
      <c r="F12" s="17">
        <f t="shared" si="3"/>
        <v>324778</v>
      </c>
      <c r="G12" s="17">
        <f t="shared" si="3"/>
        <v>543958</v>
      </c>
      <c r="H12" s="17">
        <f t="shared" si="3"/>
        <v>262454</v>
      </c>
      <c r="I12" s="17">
        <f t="shared" si="3"/>
        <v>49477</v>
      </c>
      <c r="J12" s="17">
        <f t="shared" si="3"/>
        <v>135650</v>
      </c>
      <c r="K12" s="11">
        <f aca="true" t="shared" si="4" ref="K12:K27">SUM(B12:J12)</f>
        <v>2539074</v>
      </c>
    </row>
    <row r="13" spans="1:13" ht="17.25" customHeight="1">
      <c r="A13" s="14" t="s">
        <v>20</v>
      </c>
      <c r="B13" s="13">
        <v>124038</v>
      </c>
      <c r="C13" s="13">
        <v>178584</v>
      </c>
      <c r="D13" s="13">
        <v>181729</v>
      </c>
      <c r="E13" s="13">
        <v>124131</v>
      </c>
      <c r="F13" s="13">
        <v>162901</v>
      </c>
      <c r="G13" s="13">
        <v>259415</v>
      </c>
      <c r="H13" s="13">
        <v>121910</v>
      </c>
      <c r="I13" s="13">
        <v>26596</v>
      </c>
      <c r="J13" s="13">
        <v>70225</v>
      </c>
      <c r="K13" s="11">
        <f t="shared" si="4"/>
        <v>1249529</v>
      </c>
      <c r="L13" s="52"/>
      <c r="M13" s="53"/>
    </row>
    <row r="14" spans="1:12" ht="17.25" customHeight="1">
      <c r="A14" s="14" t="s">
        <v>21</v>
      </c>
      <c r="B14" s="13">
        <v>123936</v>
      </c>
      <c r="C14" s="13">
        <v>155013</v>
      </c>
      <c r="D14" s="13">
        <v>152498</v>
      </c>
      <c r="E14" s="13">
        <v>108536</v>
      </c>
      <c r="F14" s="13">
        <v>145424</v>
      </c>
      <c r="G14" s="13">
        <v>260078</v>
      </c>
      <c r="H14" s="13">
        <v>120187</v>
      </c>
      <c r="I14" s="13">
        <v>18909</v>
      </c>
      <c r="J14" s="13">
        <v>58750</v>
      </c>
      <c r="K14" s="11">
        <f t="shared" si="4"/>
        <v>1143331</v>
      </c>
      <c r="L14" s="52"/>
    </row>
    <row r="15" spans="1:11" ht="17.25" customHeight="1">
      <c r="A15" s="14" t="s">
        <v>22</v>
      </c>
      <c r="B15" s="13">
        <v>15177</v>
      </c>
      <c r="C15" s="13">
        <v>23381</v>
      </c>
      <c r="D15" s="13">
        <v>20739</v>
      </c>
      <c r="E15" s="13">
        <v>14995</v>
      </c>
      <c r="F15" s="13">
        <v>16453</v>
      </c>
      <c r="G15" s="13">
        <v>24465</v>
      </c>
      <c r="H15" s="13">
        <v>20357</v>
      </c>
      <c r="I15" s="13">
        <v>3972</v>
      </c>
      <c r="J15" s="13">
        <v>6675</v>
      </c>
      <c r="K15" s="11">
        <f t="shared" si="4"/>
        <v>146214</v>
      </c>
    </row>
    <row r="16" spans="1:11" ht="17.25" customHeight="1">
      <c r="A16" s="15" t="s">
        <v>98</v>
      </c>
      <c r="B16" s="13">
        <f>B17+B18+B19</f>
        <v>62341</v>
      </c>
      <c r="C16" s="13">
        <f aca="true" t="shared" si="5" ref="C16:J16">C17+C18+C19</f>
        <v>84086</v>
      </c>
      <c r="D16" s="13">
        <f t="shared" si="5"/>
        <v>79054</v>
      </c>
      <c r="E16" s="13">
        <f t="shared" si="5"/>
        <v>51890</v>
      </c>
      <c r="F16" s="13">
        <f t="shared" si="5"/>
        <v>69950</v>
      </c>
      <c r="G16" s="13">
        <f t="shared" si="5"/>
        <v>106122</v>
      </c>
      <c r="H16" s="13">
        <f t="shared" si="5"/>
        <v>51532</v>
      </c>
      <c r="I16" s="13">
        <f t="shared" si="5"/>
        <v>12397</v>
      </c>
      <c r="J16" s="13">
        <f t="shared" si="5"/>
        <v>32762</v>
      </c>
      <c r="K16" s="11">
        <f t="shared" si="4"/>
        <v>550134</v>
      </c>
    </row>
    <row r="17" spans="1:11" ht="17.25" customHeight="1">
      <c r="A17" s="14" t="s">
        <v>99</v>
      </c>
      <c r="B17" s="13">
        <v>10923</v>
      </c>
      <c r="C17" s="13">
        <v>14784</v>
      </c>
      <c r="D17" s="13">
        <v>13546</v>
      </c>
      <c r="E17" s="13">
        <v>10134</v>
      </c>
      <c r="F17" s="13">
        <v>13998</v>
      </c>
      <c r="G17" s="13">
        <v>23422</v>
      </c>
      <c r="H17" s="13">
        <v>11530</v>
      </c>
      <c r="I17" s="13">
        <v>2266</v>
      </c>
      <c r="J17" s="13">
        <v>5254</v>
      </c>
      <c r="K17" s="11">
        <f t="shared" si="4"/>
        <v>105857</v>
      </c>
    </row>
    <row r="18" spans="1:11" ht="17.25" customHeight="1">
      <c r="A18" s="14" t="s">
        <v>100</v>
      </c>
      <c r="B18" s="13">
        <v>2484</v>
      </c>
      <c r="C18" s="13">
        <v>2530</v>
      </c>
      <c r="D18" s="13">
        <v>3007</v>
      </c>
      <c r="E18" s="13">
        <v>2270</v>
      </c>
      <c r="F18" s="13">
        <v>2839</v>
      </c>
      <c r="G18" s="13">
        <v>5605</v>
      </c>
      <c r="H18" s="13">
        <v>1927</v>
      </c>
      <c r="I18" s="13">
        <v>467</v>
      </c>
      <c r="J18" s="13">
        <v>1271</v>
      </c>
      <c r="K18" s="11">
        <f t="shared" si="4"/>
        <v>22400</v>
      </c>
    </row>
    <row r="19" spans="1:11" ht="17.25" customHeight="1">
      <c r="A19" s="14" t="s">
        <v>101</v>
      </c>
      <c r="B19" s="13">
        <v>48934</v>
      </c>
      <c r="C19" s="13">
        <v>66772</v>
      </c>
      <c r="D19" s="13">
        <v>62501</v>
      </c>
      <c r="E19" s="13">
        <v>39486</v>
      </c>
      <c r="F19" s="13">
        <v>53113</v>
      </c>
      <c r="G19" s="13">
        <v>77095</v>
      </c>
      <c r="H19" s="13">
        <v>38075</v>
      </c>
      <c r="I19" s="13">
        <v>9664</v>
      </c>
      <c r="J19" s="13">
        <v>26237</v>
      </c>
      <c r="K19" s="11">
        <f t="shared" si="4"/>
        <v>421877</v>
      </c>
    </row>
    <row r="20" spans="1:11" ht="17.25" customHeight="1">
      <c r="A20" s="16" t="s">
        <v>23</v>
      </c>
      <c r="B20" s="11">
        <f>+B21+B22+B23</f>
        <v>178343</v>
      </c>
      <c r="C20" s="11">
        <f aca="true" t="shared" si="6" ref="C20:J20">+C21+C22+C23</f>
        <v>214750</v>
      </c>
      <c r="D20" s="11">
        <f t="shared" si="6"/>
        <v>242675</v>
      </c>
      <c r="E20" s="11">
        <f t="shared" si="6"/>
        <v>154818</v>
      </c>
      <c r="F20" s="11">
        <f t="shared" si="6"/>
        <v>240985</v>
      </c>
      <c r="G20" s="11">
        <f t="shared" si="6"/>
        <v>445286</v>
      </c>
      <c r="H20" s="11">
        <f t="shared" si="6"/>
        <v>158463</v>
      </c>
      <c r="I20" s="11">
        <f t="shared" si="6"/>
        <v>37447</v>
      </c>
      <c r="J20" s="11">
        <f t="shared" si="6"/>
        <v>87764</v>
      </c>
      <c r="K20" s="11">
        <f t="shared" si="4"/>
        <v>1760531</v>
      </c>
    </row>
    <row r="21" spans="1:12" ht="17.25" customHeight="1">
      <c r="A21" s="12" t="s">
        <v>24</v>
      </c>
      <c r="B21" s="13">
        <v>95280</v>
      </c>
      <c r="C21" s="13">
        <v>124879</v>
      </c>
      <c r="D21" s="13">
        <v>140897</v>
      </c>
      <c r="E21" s="13">
        <v>89022</v>
      </c>
      <c r="F21" s="13">
        <v>136883</v>
      </c>
      <c r="G21" s="13">
        <v>236110</v>
      </c>
      <c r="H21" s="13">
        <v>89531</v>
      </c>
      <c r="I21" s="13">
        <v>22671</v>
      </c>
      <c r="J21" s="13">
        <v>50441</v>
      </c>
      <c r="K21" s="11">
        <f t="shared" si="4"/>
        <v>985714</v>
      </c>
      <c r="L21" s="52"/>
    </row>
    <row r="22" spans="1:12" ht="17.25" customHeight="1">
      <c r="A22" s="12" t="s">
        <v>25</v>
      </c>
      <c r="B22" s="13">
        <v>75696</v>
      </c>
      <c r="C22" s="13">
        <v>80347</v>
      </c>
      <c r="D22" s="13">
        <v>91415</v>
      </c>
      <c r="E22" s="13">
        <v>59781</v>
      </c>
      <c r="F22" s="13">
        <v>95750</v>
      </c>
      <c r="G22" s="13">
        <v>195034</v>
      </c>
      <c r="H22" s="13">
        <v>61209</v>
      </c>
      <c r="I22" s="13">
        <v>12988</v>
      </c>
      <c r="J22" s="13">
        <v>34075</v>
      </c>
      <c r="K22" s="11">
        <f t="shared" si="4"/>
        <v>706295</v>
      </c>
      <c r="L22" s="52"/>
    </row>
    <row r="23" spans="1:11" ht="17.25" customHeight="1">
      <c r="A23" s="12" t="s">
        <v>26</v>
      </c>
      <c r="B23" s="13">
        <v>7367</v>
      </c>
      <c r="C23" s="13">
        <v>9524</v>
      </c>
      <c r="D23" s="13">
        <v>10363</v>
      </c>
      <c r="E23" s="13">
        <v>6015</v>
      </c>
      <c r="F23" s="13">
        <v>8352</v>
      </c>
      <c r="G23" s="13">
        <v>14142</v>
      </c>
      <c r="H23" s="13">
        <v>7723</v>
      </c>
      <c r="I23" s="13">
        <v>1788</v>
      </c>
      <c r="J23" s="13">
        <v>3248</v>
      </c>
      <c r="K23" s="11">
        <f t="shared" si="4"/>
        <v>68522</v>
      </c>
    </row>
    <row r="24" spans="1:11" ht="17.25" customHeight="1">
      <c r="A24" s="16" t="s">
        <v>27</v>
      </c>
      <c r="B24" s="13">
        <v>53783</v>
      </c>
      <c r="C24" s="13">
        <v>86111</v>
      </c>
      <c r="D24" s="13">
        <v>98298</v>
      </c>
      <c r="E24" s="13">
        <v>60520</v>
      </c>
      <c r="F24" s="13">
        <v>73018</v>
      </c>
      <c r="G24" s="13">
        <v>88426</v>
      </c>
      <c r="H24" s="13">
        <v>44306</v>
      </c>
      <c r="I24" s="13">
        <v>18410</v>
      </c>
      <c r="J24" s="13">
        <v>41777</v>
      </c>
      <c r="K24" s="11">
        <f t="shared" si="4"/>
        <v>564649</v>
      </c>
    </row>
    <row r="25" spans="1:12" ht="17.25" customHeight="1">
      <c r="A25" s="12" t="s">
        <v>28</v>
      </c>
      <c r="B25" s="13">
        <v>34421</v>
      </c>
      <c r="C25" s="13">
        <v>55111</v>
      </c>
      <c r="D25" s="13">
        <v>62911</v>
      </c>
      <c r="E25" s="13">
        <v>38733</v>
      </c>
      <c r="F25" s="13">
        <v>46732</v>
      </c>
      <c r="G25" s="13">
        <v>56593</v>
      </c>
      <c r="H25" s="13">
        <v>28356</v>
      </c>
      <c r="I25" s="13">
        <v>11782</v>
      </c>
      <c r="J25" s="13">
        <v>26737</v>
      </c>
      <c r="K25" s="11">
        <f t="shared" si="4"/>
        <v>361376</v>
      </c>
      <c r="L25" s="52"/>
    </row>
    <row r="26" spans="1:12" ht="17.25" customHeight="1">
      <c r="A26" s="12" t="s">
        <v>29</v>
      </c>
      <c r="B26" s="13">
        <v>19362</v>
      </c>
      <c r="C26" s="13">
        <v>31000</v>
      </c>
      <c r="D26" s="13">
        <v>35387</v>
      </c>
      <c r="E26" s="13">
        <v>21787</v>
      </c>
      <c r="F26" s="13">
        <v>26286</v>
      </c>
      <c r="G26" s="13">
        <v>31833</v>
      </c>
      <c r="H26" s="13">
        <v>15950</v>
      </c>
      <c r="I26" s="13">
        <v>6628</v>
      </c>
      <c r="J26" s="13">
        <v>15040</v>
      </c>
      <c r="K26" s="11">
        <f t="shared" si="4"/>
        <v>203273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7837</v>
      </c>
      <c r="I27" s="11">
        <v>0</v>
      </c>
      <c r="J27" s="11">
        <v>0</v>
      </c>
      <c r="K27" s="11">
        <f t="shared" si="4"/>
        <v>7837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8930</v>
      </c>
      <c r="I35" s="19">
        <v>0</v>
      </c>
      <c r="J35" s="19">
        <v>0</v>
      </c>
      <c r="K35" s="23">
        <f>SUM(B35:J35)</f>
        <v>8930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1467463.6400000001</v>
      </c>
      <c r="C47" s="22">
        <f aca="true" t="shared" si="11" ref="C47:H47">+C48+C56</f>
        <v>2235151.06</v>
      </c>
      <c r="D47" s="22">
        <f t="shared" si="11"/>
        <v>2592210.94</v>
      </c>
      <c r="E47" s="22">
        <f t="shared" si="11"/>
        <v>1482850.91</v>
      </c>
      <c r="F47" s="22">
        <f t="shared" si="11"/>
        <v>1953685.7799999998</v>
      </c>
      <c r="G47" s="22">
        <f t="shared" si="11"/>
        <v>2764148.1500000004</v>
      </c>
      <c r="H47" s="22">
        <f t="shared" si="11"/>
        <v>1490089.72</v>
      </c>
      <c r="I47" s="22">
        <f>+I48+I56</f>
        <v>571229.5299999999</v>
      </c>
      <c r="J47" s="22">
        <f>+J48+J56</f>
        <v>853724.28</v>
      </c>
      <c r="K47" s="22">
        <f>SUM(B47:J47)</f>
        <v>15410554.01</v>
      </c>
    </row>
    <row r="48" spans="1:11" ht="17.25" customHeight="1">
      <c r="A48" s="16" t="s">
        <v>46</v>
      </c>
      <c r="B48" s="23">
        <f>SUM(B49:B55)</f>
        <v>1450029.09</v>
      </c>
      <c r="C48" s="23">
        <f aca="true" t="shared" si="12" ref="C48:H48">SUM(C49:C55)</f>
        <v>2213014.61</v>
      </c>
      <c r="D48" s="23">
        <f t="shared" si="12"/>
        <v>2566870.37</v>
      </c>
      <c r="E48" s="23">
        <f t="shared" si="12"/>
        <v>1461919.91</v>
      </c>
      <c r="F48" s="23">
        <f t="shared" si="12"/>
        <v>1931813.7999999998</v>
      </c>
      <c r="G48" s="23">
        <f t="shared" si="12"/>
        <v>2736377.72</v>
      </c>
      <c r="H48" s="23">
        <f t="shared" si="12"/>
        <v>1471470.76</v>
      </c>
      <c r="I48" s="23">
        <f>SUM(I49:I55)</f>
        <v>571229.5299999999</v>
      </c>
      <c r="J48" s="23">
        <f>SUM(J49:J55)</f>
        <v>840753.36</v>
      </c>
      <c r="K48" s="23">
        <f aca="true" t="shared" si="13" ref="K48:K56">SUM(B48:J48)</f>
        <v>15243479.15</v>
      </c>
    </row>
    <row r="49" spans="1:11" ht="17.25" customHeight="1">
      <c r="A49" s="34" t="s">
        <v>47</v>
      </c>
      <c r="B49" s="23">
        <f aca="true" t="shared" si="14" ref="B49:H49">ROUND(B30*B7,2)</f>
        <v>1448818.6</v>
      </c>
      <c r="C49" s="23">
        <f t="shared" si="14"/>
        <v>2206272.28</v>
      </c>
      <c r="D49" s="23">
        <f t="shared" si="14"/>
        <v>2565366.26</v>
      </c>
      <c r="E49" s="23">
        <f t="shared" si="14"/>
        <v>1461066.26</v>
      </c>
      <c r="F49" s="23">
        <f t="shared" si="14"/>
        <v>1930286.97</v>
      </c>
      <c r="G49" s="23">
        <f t="shared" si="14"/>
        <v>2734030.93</v>
      </c>
      <c r="H49" s="23">
        <f t="shared" si="14"/>
        <v>1461489.08</v>
      </c>
      <c r="I49" s="23">
        <f>ROUND(I30*I7,2)</f>
        <v>571038.33</v>
      </c>
      <c r="J49" s="23">
        <f>ROUND(J30*J7,2)</f>
        <v>839100.1</v>
      </c>
      <c r="K49" s="23">
        <f t="shared" si="13"/>
        <v>15217468.809999999</v>
      </c>
    </row>
    <row r="50" spans="1:11" ht="17.25" customHeight="1">
      <c r="A50" s="34" t="s">
        <v>48</v>
      </c>
      <c r="B50" s="19">
        <v>0</v>
      </c>
      <c r="C50" s="23">
        <f>ROUND(C31*C7,2)</f>
        <v>4904.08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4904.08</v>
      </c>
    </row>
    <row r="51" spans="1:11" ht="17.25" customHeight="1">
      <c r="A51" s="68" t="s">
        <v>109</v>
      </c>
      <c r="B51" s="69">
        <f>ROUND(B32*B7,2)</f>
        <v>-2881.19</v>
      </c>
      <c r="C51" s="69">
        <f>ROUND(C32*C7,2)</f>
        <v>-3935.47</v>
      </c>
      <c r="D51" s="69">
        <f aca="true" t="shared" si="15" ref="D51:J51">ROUND(D32*D7,2)</f>
        <v>-4047.05</v>
      </c>
      <c r="E51" s="69">
        <f t="shared" si="15"/>
        <v>-2390.59</v>
      </c>
      <c r="F51" s="69">
        <f t="shared" si="15"/>
        <v>-3275.33</v>
      </c>
      <c r="G51" s="69">
        <f t="shared" si="15"/>
        <v>-4843.61</v>
      </c>
      <c r="H51" s="69">
        <f t="shared" si="15"/>
        <v>-2663.36</v>
      </c>
      <c r="I51" s="69">
        <f t="shared" si="15"/>
        <v>-874.52</v>
      </c>
      <c r="J51" s="69">
        <f t="shared" si="15"/>
        <v>-563.78</v>
      </c>
      <c r="K51" s="69">
        <f>SUM(B51:J51)</f>
        <v>-25474.899999999998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8930</v>
      </c>
      <c r="I53" s="31">
        <f>+I35</f>
        <v>0</v>
      </c>
      <c r="J53" s="31">
        <f>+J35</f>
        <v>0</v>
      </c>
      <c r="K53" s="23">
        <f t="shared" si="13"/>
        <v>8930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-242442.7</v>
      </c>
      <c r="C60" s="35">
        <f t="shared" si="16"/>
        <v>-245294.8</v>
      </c>
      <c r="D60" s="35">
        <f t="shared" si="16"/>
        <v>-231950.28999999998</v>
      </c>
      <c r="E60" s="35">
        <f t="shared" si="16"/>
        <v>-294808.53</v>
      </c>
      <c r="F60" s="35">
        <f t="shared" si="16"/>
        <v>-253693.81</v>
      </c>
      <c r="G60" s="35">
        <f t="shared" si="16"/>
        <v>-301675.64999999997</v>
      </c>
      <c r="H60" s="35">
        <f t="shared" si="16"/>
        <v>-204365.53</v>
      </c>
      <c r="I60" s="35">
        <f t="shared" si="16"/>
        <v>-78137.5</v>
      </c>
      <c r="J60" s="35">
        <f t="shared" si="16"/>
        <v>-87986.86</v>
      </c>
      <c r="K60" s="35">
        <f>SUM(B60:J60)</f>
        <v>-1940355.6700000002</v>
      </c>
    </row>
    <row r="61" spans="1:11" ht="18.75" customHeight="1">
      <c r="A61" s="16" t="s">
        <v>78</v>
      </c>
      <c r="B61" s="35">
        <f aca="true" t="shared" si="17" ref="B61:J61">B62+B63+B64+B65+B66+B67</f>
        <v>-228102.52000000002</v>
      </c>
      <c r="C61" s="35">
        <f t="shared" si="17"/>
        <v>-224375.46</v>
      </c>
      <c r="D61" s="35">
        <f t="shared" si="17"/>
        <v>-219982.91999999998</v>
      </c>
      <c r="E61" s="35">
        <f t="shared" si="17"/>
        <v>-268764.51</v>
      </c>
      <c r="F61" s="35">
        <f t="shared" si="17"/>
        <v>-234016.62</v>
      </c>
      <c r="G61" s="35">
        <f t="shared" si="17"/>
        <v>-273224.23</v>
      </c>
      <c r="H61" s="35">
        <f t="shared" si="17"/>
        <v>-190434.5</v>
      </c>
      <c r="I61" s="35">
        <f t="shared" si="17"/>
        <v>-33995.5</v>
      </c>
      <c r="J61" s="35">
        <f t="shared" si="17"/>
        <v>-62615</v>
      </c>
      <c r="K61" s="35">
        <f aca="true" t="shared" si="18" ref="K61:K94">SUM(B61:J61)</f>
        <v>-1735511.2599999998</v>
      </c>
    </row>
    <row r="62" spans="1:11" ht="18.75" customHeight="1">
      <c r="A62" s="12" t="s">
        <v>79</v>
      </c>
      <c r="B62" s="35">
        <f>-ROUND(B9*$D$3,2)</f>
        <v>-149205</v>
      </c>
      <c r="C62" s="35">
        <f aca="true" t="shared" si="19" ref="C62:J62">-ROUND(C9*$D$3,2)</f>
        <v>-214312</v>
      </c>
      <c r="D62" s="35">
        <f t="shared" si="19"/>
        <v>-184373</v>
      </c>
      <c r="E62" s="35">
        <f t="shared" si="19"/>
        <v>-137844</v>
      </c>
      <c r="F62" s="35">
        <f t="shared" si="19"/>
        <v>-159537</v>
      </c>
      <c r="G62" s="35">
        <f t="shared" si="19"/>
        <v>-203556.5</v>
      </c>
      <c r="H62" s="35">
        <f t="shared" si="19"/>
        <v>-190396.5</v>
      </c>
      <c r="I62" s="35">
        <f t="shared" si="19"/>
        <v>-33995.5</v>
      </c>
      <c r="J62" s="35">
        <f t="shared" si="19"/>
        <v>-62615</v>
      </c>
      <c r="K62" s="35">
        <f t="shared" si="18"/>
        <v>-1335834.5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-535.5</v>
      </c>
      <c r="C64" s="35">
        <v>-213.5</v>
      </c>
      <c r="D64" s="35">
        <v>-364</v>
      </c>
      <c r="E64" s="35">
        <v>-924</v>
      </c>
      <c r="F64" s="35">
        <v>-294</v>
      </c>
      <c r="G64" s="35">
        <v>-255.5</v>
      </c>
      <c r="H64" s="19">
        <v>0</v>
      </c>
      <c r="I64" s="19">
        <v>0</v>
      </c>
      <c r="J64" s="19">
        <v>0</v>
      </c>
      <c r="K64" s="35">
        <f t="shared" si="18"/>
        <v>-2586.5</v>
      </c>
    </row>
    <row r="65" spans="1:11" ht="18.75" customHeight="1">
      <c r="A65" s="12" t="s">
        <v>110</v>
      </c>
      <c r="B65" s="19">
        <v>-1690.5</v>
      </c>
      <c r="C65" s="19">
        <v>-661.5</v>
      </c>
      <c r="D65" s="19">
        <v>-833</v>
      </c>
      <c r="E65" s="19">
        <v>-1029</v>
      </c>
      <c r="F65" s="19">
        <v>-441</v>
      </c>
      <c r="G65" s="19">
        <v>-416.5</v>
      </c>
      <c r="H65" s="19">
        <v>0</v>
      </c>
      <c r="I65" s="19">
        <v>0</v>
      </c>
      <c r="J65" s="19">
        <v>0</v>
      </c>
      <c r="K65" s="35">
        <f t="shared" si="18"/>
        <v>-5071.5</v>
      </c>
    </row>
    <row r="66" spans="1:11" ht="18.75" customHeight="1">
      <c r="A66" s="12" t="s">
        <v>56</v>
      </c>
      <c r="B66" s="47">
        <v>-76671.52</v>
      </c>
      <c r="C66" s="47">
        <v>-9143.46</v>
      </c>
      <c r="D66" s="47">
        <v>-34412.92</v>
      </c>
      <c r="E66" s="47">
        <v>-128967.51</v>
      </c>
      <c r="F66" s="47">
        <v>-73744.62</v>
      </c>
      <c r="G66" s="47">
        <v>-68995.73</v>
      </c>
      <c r="H66" s="19">
        <v>-38</v>
      </c>
      <c r="I66" s="19">
        <v>0</v>
      </c>
      <c r="J66" s="19">
        <v>0</v>
      </c>
      <c r="K66" s="35">
        <f t="shared" si="18"/>
        <v>-391973.76</v>
      </c>
    </row>
    <row r="67" spans="1:11" ht="18.75" customHeight="1">
      <c r="A67" s="12" t="s">
        <v>57</v>
      </c>
      <c r="B67" s="19">
        <v>0</v>
      </c>
      <c r="C67" s="19">
        <v>-45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-14340.18</v>
      </c>
      <c r="C68" s="35">
        <f t="shared" si="20"/>
        <v>-20919.34</v>
      </c>
      <c r="D68" s="35">
        <f t="shared" si="20"/>
        <v>-20877.37</v>
      </c>
      <c r="E68" s="35">
        <f t="shared" si="20"/>
        <v>-26044.02</v>
      </c>
      <c r="F68" s="35">
        <f t="shared" si="20"/>
        <v>-19677.190000000002</v>
      </c>
      <c r="G68" s="35">
        <f t="shared" si="20"/>
        <v>-28451.42</v>
      </c>
      <c r="H68" s="35">
        <f t="shared" si="20"/>
        <v>-13931.029999999999</v>
      </c>
      <c r="I68" s="35">
        <f t="shared" si="20"/>
        <v>-44142</v>
      </c>
      <c r="J68" s="35">
        <f t="shared" si="20"/>
        <v>-25371.86</v>
      </c>
      <c r="K68" s="35">
        <f t="shared" si="18"/>
        <v>-213754.40999999997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-12307.66</v>
      </c>
      <c r="F92" s="19">
        <v>0</v>
      </c>
      <c r="G92" s="19">
        <v>0</v>
      </c>
      <c r="H92" s="19">
        <v>0</v>
      </c>
      <c r="I92" s="48">
        <v>-7197.49</v>
      </c>
      <c r="J92" s="48">
        <v>-15281.66</v>
      </c>
      <c r="K92" s="48">
        <f t="shared" si="18"/>
        <v>-34786.81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35">
        <v>8910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8910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1225020.9400000002</v>
      </c>
      <c r="C97" s="24">
        <f t="shared" si="21"/>
        <v>1989856.2599999998</v>
      </c>
      <c r="D97" s="24">
        <f t="shared" si="21"/>
        <v>2360260.65</v>
      </c>
      <c r="E97" s="24">
        <f t="shared" si="21"/>
        <v>1188042.38</v>
      </c>
      <c r="F97" s="24">
        <f t="shared" si="21"/>
        <v>1699991.9699999997</v>
      </c>
      <c r="G97" s="24">
        <f t="shared" si="21"/>
        <v>2462472.5000000005</v>
      </c>
      <c r="H97" s="24">
        <f t="shared" si="21"/>
        <v>1285724.19</v>
      </c>
      <c r="I97" s="24">
        <f>+I98+I99</f>
        <v>493092.0299999999</v>
      </c>
      <c r="J97" s="24">
        <f>+J98+J99</f>
        <v>765737.42</v>
      </c>
      <c r="K97" s="48">
        <f>SUM(B97:J97)</f>
        <v>13470198.339999998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1207586.3900000001</v>
      </c>
      <c r="C98" s="24">
        <f t="shared" si="22"/>
        <v>1967719.8099999998</v>
      </c>
      <c r="D98" s="24">
        <f t="shared" si="22"/>
        <v>2334920.08</v>
      </c>
      <c r="E98" s="24">
        <f t="shared" si="22"/>
        <v>1167111.38</v>
      </c>
      <c r="F98" s="24">
        <f t="shared" si="22"/>
        <v>1678119.9899999998</v>
      </c>
      <c r="G98" s="24">
        <f t="shared" si="22"/>
        <v>2434702.0700000003</v>
      </c>
      <c r="H98" s="24">
        <f t="shared" si="22"/>
        <v>1267105.23</v>
      </c>
      <c r="I98" s="24">
        <f t="shared" si="22"/>
        <v>493092.0299999999</v>
      </c>
      <c r="J98" s="24">
        <f t="shared" si="22"/>
        <v>752766.5</v>
      </c>
      <c r="K98" s="48">
        <f>SUM(B98:J98)</f>
        <v>13303123.48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13470198.379999997</v>
      </c>
      <c r="L105" s="54"/>
    </row>
    <row r="106" spans="1:11" ht="18.75" customHeight="1">
      <c r="A106" s="26" t="s">
        <v>74</v>
      </c>
      <c r="B106" s="27">
        <v>160387.09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160387.09</v>
      </c>
    </row>
    <row r="107" spans="1:11" ht="18.75" customHeight="1">
      <c r="A107" s="26" t="s">
        <v>75</v>
      </c>
      <c r="B107" s="27">
        <v>1064633.85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1064633.85</v>
      </c>
    </row>
    <row r="108" spans="1:11" ht="18.75" customHeight="1">
      <c r="A108" s="26" t="s">
        <v>76</v>
      </c>
      <c r="B108" s="40">
        <v>0</v>
      </c>
      <c r="C108" s="27">
        <f>+C97</f>
        <v>1989856.2599999998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1989856.2599999998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2360260.65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2360260.65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1188042.38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1188042.38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326666.06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326666.06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613366.07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613366.07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759959.84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759959.84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727637.54</v>
      </c>
      <c r="H114" s="40">
        <v>0</v>
      </c>
      <c r="I114" s="40">
        <v>0</v>
      </c>
      <c r="J114" s="40">
        <v>0</v>
      </c>
      <c r="K114" s="41">
        <f t="shared" si="24"/>
        <v>727637.54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57272.68</v>
      </c>
      <c r="H115" s="40">
        <v>0</v>
      </c>
      <c r="I115" s="40">
        <v>0</v>
      </c>
      <c r="J115" s="40">
        <v>0</v>
      </c>
      <c r="K115" s="41">
        <f t="shared" si="24"/>
        <v>57272.68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385570.22</v>
      </c>
      <c r="H116" s="40">
        <v>0</v>
      </c>
      <c r="I116" s="40">
        <v>0</v>
      </c>
      <c r="J116" s="40">
        <v>0</v>
      </c>
      <c r="K116" s="41">
        <f t="shared" si="24"/>
        <v>385570.22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364607.2</v>
      </c>
      <c r="H117" s="40">
        <v>0</v>
      </c>
      <c r="I117" s="40">
        <v>0</v>
      </c>
      <c r="J117" s="40">
        <v>0</v>
      </c>
      <c r="K117" s="41">
        <f t="shared" si="24"/>
        <v>364607.2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927384.89</v>
      </c>
      <c r="H118" s="40">
        <v>0</v>
      </c>
      <c r="I118" s="40">
        <v>0</v>
      </c>
      <c r="J118" s="40">
        <v>0</v>
      </c>
      <c r="K118" s="41">
        <f t="shared" si="24"/>
        <v>927384.89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473375.62</v>
      </c>
      <c r="I119" s="40">
        <v>0</v>
      </c>
      <c r="J119" s="40">
        <v>0</v>
      </c>
      <c r="K119" s="41">
        <f t="shared" si="24"/>
        <v>473375.62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812348.58</v>
      </c>
      <c r="I120" s="40">
        <v>0</v>
      </c>
      <c r="J120" s="40">
        <v>0</v>
      </c>
      <c r="K120" s="41">
        <f t="shared" si="24"/>
        <v>812348.58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493092.03</v>
      </c>
      <c r="J121" s="40">
        <v>0</v>
      </c>
      <c r="K121" s="41">
        <f t="shared" si="24"/>
        <v>493092.03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765737.42</v>
      </c>
      <c r="K122" s="44">
        <f t="shared" si="24"/>
        <v>765737.42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2015-06-10T13:22:46Z</dcterms:modified>
  <cp:category/>
  <cp:version/>
  <cp:contentType/>
  <cp:contentStatus/>
</cp:coreProperties>
</file>