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0"/>
  </bookViews>
  <sheets>
    <sheet name="total" sheetId="1" r:id="rId1"/>
  </sheets>
  <externalReferences>
    <externalReference r:id="rId4"/>
  </externalReferences>
  <definedNames>
    <definedName name="_xlnm.Print_Area" localSheetId="0">'total'!$A$1:$K$129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<sst xmlns="http://schemas.openxmlformats.org/spreadsheetml/2006/main" count="138" uniqueCount="138">
  <si>
    <t>DEMONSTRATIVO DE REMUNERAÇÃO DOS CONCESSIONÁRIOS</t>
  </si>
  <si>
    <t>PERÍODO DE OPERAÇÃO DE 01/02/16 A 29/02/16 - VENCIMENTO DE 08/02/16 A 07/03/16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</si>
  <si>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</si>
  <si>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</si>
  <si>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</si>
  <si>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</si>
  <si>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</si>
  <si>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</si>
  <si>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</si>
  <si>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</si>
  <si>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</si>
  <si>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</si>
  <si>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</si>
  <si>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Ambiental Transp. Urb. S.A.</t>
  </si>
  <si>
    <t>Express Transp. Urb Ltda</t>
  </si>
  <si>
    <t>Área 1</t>
  </si>
  <si>
    <t>Área 2</t>
  </si>
  <si>
    <t>Área 3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</si>
  <si>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</si>
  <si>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</si>
  <si>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</si>
  <si>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</si>
  <si>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</si>
  <si>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</si>
  <si>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</si>
  <si>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</si>
  <si>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</si>
  <si>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</si>
  <si>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</si>
  <si>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</si>
  <si>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</si>
  <si>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</si>
  <si>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</si>
  <si>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</si>
  <si>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</si>
  <si>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</si>
  <si>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</si>
  <si>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</si>
  <si>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</si>
  <si>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</si>
  <si>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</si>
  <si>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</si>
  <si>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</si>
  <si>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</si>
  <si>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</si>
  <si>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</si>
  <si>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Instalação de Validadores Eletrônicos</t>
  </si>
  <si>
    <t>2.4.  Desconto pelo descumprimento de Renovação da Frota</t>
  </si>
  <si>
    <t xml:space="preserve">3. Remuneração Linhas USP 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</si>
  <si>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</si>
  <si>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</si>
  <si>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</si>
  <si>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</si>
  <si>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</si>
  <si>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</si>
  <si>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</si>
  <si>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</si>
  <si>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</si>
  <si>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</si>
  <si>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+ 5.1.2....+ 5.1.8)</t>
  </si>
  <si>
    <t>5.1.1. Pelo Transporte de Passageiros (1 x 2.1)</t>
  </si>
  <si>
    <t>5.1.2. Pela Substituição de Mini e Micro (1 x 2.2)</t>
  </si>
  <si>
    <t>5.1.3. Pela Instalação dos Validadores Eletrônicos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</si>
  <si>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</si>
  <si>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</si>
  <si>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</si>
  <si>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</si>
  <si>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5.1.8. Remuneração pela Operação dos Terminais</t>
  </si>
  <si>
    <t>5.2. Remuneração pelo Serviço Atende</t>
  </si>
  <si>
    <t>6. Acertos Financeiros (6.1 + 6.2 + 6.3 + 6.4)</t>
  </si>
  <si>
    <t>6.1. Compensação da Receita Antecipada (6.1.1. + 6.1.2. + 6.1.3 + 6.1.4 + 6.1.5 + 6.1.6)</t>
  </si>
  <si>
    <t>6.1.1. Retida na Catraca (1.1.1..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</si>
  <si>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</si>
  <si>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</si>
  <si>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</si>
  <si>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</si>
  <si>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</si>
  <si>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</si>
  <si>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</si>
  <si>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</si>
  <si>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</si>
  <si>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</si>
  <si>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</si>
  <si>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</si>
  <si>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</si>
  <si>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</si>
  <si>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</si>
  <si>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</si>
  <si>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</si>
  <si>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</si>
  <si>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</si>
  <si>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</si>
  <si>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</si>
  <si>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</si>
  <si>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 xml:space="preserve">6.2.17. Descumprimento de Entrega Certidão INSS 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</si>
  <si>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</si>
  <si>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</si>
  <si>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</si>
  <si>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</si>
  <si>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</si>
  <si>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</si>
  <si>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</si>
  <si>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</si>
  <si>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</si>
  <si>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</si>
  <si>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Ajuste Financeiro</t>
  </si>
  <si>
    <t>6.2.29. Ajuste Financeiro Retroativo</t>
  </si>
  <si>
    <t>6.3. Revisão de Remuneração pelo Transporte Coletivo ¹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</si>
  <si>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</si>
  <si>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</si>
  <si>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</si>
  <si>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</si>
  <si>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</si>
  <si>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</si>
  <si>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</si>
  <si>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</si>
  <si>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</si>
  <si>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</si>
  <si>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</si>
  <si>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Via Sul Transportes Urbanos Ltda.</t>
  </si>
  <si>
    <t>8.6. Tupi Transportes Urbanos Piratininga Ltda.</t>
  </si>
  <si>
    <t>8.7. Mobibrasil Transp Urbano Ltda.</t>
  </si>
  <si>
    <t>8.8. Viação Cidade Dutra Ltda.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</si>
  <si>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</si>
  <si>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</si>
  <si>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</si>
  <si>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</si>
  <si>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</si>
  <si>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</si>
  <si>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</si>
  <si>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</si>
  <si>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</si>
  <si>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</si>
  <si>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Notas:</t>
  </si>
  <si>
    <t xml:space="preserve">      ¹ - Pagamento de combustível não fóssil de janeiro e fevereiro/16.</t>
  </si>
  <si>
    <t xml:space="preserve">        - Rede da Madrugada (linhas noturnas) referente à janeiro/16.</t>
  </si>
  <si>
    <t xml:space="preserve">        - Ajuste dos valores da energia para tração de novembro/15 (Ambiental).</t>
  </si>
  <si>
    <t xml:space="preserve">        - Passageiros transportados, processados pelo Sistema de Bilhetagem Eletrônica, referentes ao mês de janeiro/16 (115.737 passageiros).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</si>
</sst>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0000_);_([$R$ -416]* \(#,##0.00000000\);_([$R$ -416]* &quot;-&quot;??_);_(@_)"/>
    <numFmt numFmtId="167" formatCode="_([$R$ -416]* #,##0.0000_);_([$R$ -416]* \(#,##0.0000\);_([$R$ -416]* &quot;-&quot;??_);_(@_)"/>
    <numFmt numFmtId="168" formatCode="_([$R$ -416]* #,##0.0000000_);_([$R$ -416]* \(#,##0.0000000\);_([$R$ -416]* &quot;-&quot;??_);_(@_)"/>
    <numFmt numFmtId="169" formatCode="_([$R$ -416]* #,##0.00_);_([$R$ -416]* \(#,##0.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7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2" fillId="0" borderId="4" xfId="0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165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wrapText="1" indent="2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wrapText="1" indent="2"/>
    </xf>
    <xf numFmtId="166" fontId="32" fillId="34" borderId="4" xfId="46" applyNumberFormat="1" applyFont="1" applyFill="1" applyBorder="1" applyAlignment="1">
      <alignment horizontal="center" vertical="center"/>
    </xf>
    <xf numFmtId="164" fontId="32" fillId="34" borderId="4" xfId="46" applyNumberFormat="1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3"/>
    </xf>
    <xf numFmtId="165" fontId="32" fillId="34" borderId="4" xfId="46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3"/>
    </xf>
    <xf numFmtId="0" fontId="32" fillId="34" borderId="4" xfId="0" applyFont="1" applyFill="1" applyBorder="1" applyAlignment="1">
      <alignment horizontal="left" vertical="center" wrapText="1" indent="3"/>
    </xf>
    <xf numFmtId="169" fontId="32" fillId="34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vertical="center"/>
    </xf>
    <xf numFmtId="169" fontId="32" fillId="0" borderId="4" xfId="53" applyNumberFormat="1" applyFont="1" applyFill="1" applyBorder="1" applyAlignment="1">
      <alignment vertical="center"/>
    </xf>
    <xf numFmtId="169" fontId="32" fillId="0" borderId="4" xfId="46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4" xfId="53" applyFont="1" applyFill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4" fontId="0" fillId="0" borderId="4" xfId="46" applyNumberFormat="1" applyFont="1" applyBorder="1" applyAlignment="1">
      <alignment vertical="center"/>
    </xf>
    <xf numFmtId="0" fontId="0" fillId="34" borderId="4" xfId="0" applyFill="1" applyBorder="1" applyAlignment="1">
      <alignment horizontal="left" vertical="center" indent="2"/>
    </xf>
    <xf numFmtId="164" fontId="0" fillId="34" borderId="4" xfId="46" applyNumberFormat="1" applyFont="1" applyFill="1" applyBorder="1" applyAlignment="1">
      <alignment vertical="center"/>
    </xf>
    <xf numFmtId="44" fontId="0" fillId="34" borderId="4" xfId="46" applyFont="1" applyFill="1" applyBorder="1" applyAlignment="1">
      <alignment vertical="center"/>
    </xf>
    <xf numFmtId="0" fontId="0" fillId="34" borderId="14" xfId="0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indent="1"/>
    </xf>
    <xf numFmtId="164" fontId="43" fillId="0" borderId="0" xfId="46" applyNumberFormat="1" applyFont="1" applyBorder="1" applyAlignment="1">
      <alignment vertical="center"/>
    </xf>
    <xf numFmtId="164" fontId="43" fillId="0" borderId="0" xfId="46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essao-fev16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3" width="17.375" style="1" customWidth="1"/>
    <col min="4" max="4" width="17.875" style="1" customWidth="1"/>
    <col min="5" max="5" width="18.125" style="1" customWidth="1"/>
    <col min="6" max="6" width="17.375" style="1" customWidth="1"/>
    <col min="7" max="7" width="17.875" style="1" customWidth="1"/>
    <col min="8" max="10" width="17.375" style="1" customWidth="1"/>
    <col min="11" max="11" width="18.75390625" style="1" customWidth="1"/>
    <col min="12" max="12" width="19.00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2"/>
      <c r="B3" s="3"/>
      <c r="C3" s="2" t="s">
        <v>2</v>
      </c>
      <c r="D3" s="4">
        <v>3.8</v>
      </c>
      <c r="E3" s="5"/>
      <c r="F3" s="5"/>
      <c r="G3" s="5"/>
      <c r="H3" s="5"/>
      <c r="I3" s="5"/>
      <c r="J3" s="5"/>
      <c r="K3" s="2"/>
    </row>
    <row r="4" spans="1:11" ht="15.75">
      <c r="A4" s="77" t="s">
        <v>3</v>
      </c>
      <c r="B4" s="78" t="s">
        <v>4</v>
      </c>
      <c r="C4" s="79"/>
      <c r="D4" s="79"/>
      <c r="E4" s="79"/>
      <c r="F4" s="79"/>
      <c r="G4" s="79"/>
      <c r="H4" s="79"/>
      <c r="I4" s="79"/>
      <c r="J4" s="80"/>
      <c r="K4" s="81" t="s">
        <v>5</v>
      </c>
    </row>
    <row r="5" spans="1:11" ht="38.25">
      <c r="A5" s="77"/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82" t="s">
        <v>13</v>
      </c>
      <c r="J5" s="82" t="s">
        <v>14</v>
      </c>
      <c r="K5" s="77"/>
    </row>
    <row r="6" spans="1:11" ht="18.75" customHeight="1">
      <c r="A6" s="77"/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83"/>
      <c r="J6" s="83"/>
      <c r="K6" s="77"/>
    </row>
    <row r="7" spans="1:12" ht="17.25" customHeight="1">
      <c r="A7" s="8" t="s">
        <v>22</v>
      </c>
      <c r="B7" s="9">
        <f aca="true" t="shared" si="0" ref="B7:K7">+B8+B20+B24+B27</f>
        <v>13796055</v>
      </c>
      <c r="C7" s="9">
        <f t="shared" si="0"/>
        <v>17509184</v>
      </c>
      <c r="D7" s="9">
        <f t="shared" si="0"/>
        <v>18527535</v>
      </c>
      <c r="E7" s="9">
        <f t="shared" si="0"/>
        <v>12093221</v>
      </c>
      <c r="F7" s="9">
        <f t="shared" si="0"/>
        <v>16603176</v>
      </c>
      <c r="G7" s="9">
        <f t="shared" si="0"/>
        <v>27870349</v>
      </c>
      <c r="H7" s="9">
        <f t="shared" si="0"/>
        <v>12422807</v>
      </c>
      <c r="I7" s="9">
        <f t="shared" si="0"/>
        <v>2729584</v>
      </c>
      <c r="J7" s="9">
        <f t="shared" si="0"/>
        <v>7366265</v>
      </c>
      <c r="K7" s="9">
        <f t="shared" si="0"/>
        <v>128918176</v>
      </c>
      <c r="L7" s="10"/>
    </row>
    <row r="8" spans="1:11" ht="17.25" customHeight="1">
      <c r="A8" s="11" t="s">
        <v>23</v>
      </c>
      <c r="B8" s="12">
        <v>8018656</v>
      </c>
      <c r="C8" s="12">
        <v>10493347</v>
      </c>
      <c r="D8" s="12">
        <v>10442091</v>
      </c>
      <c r="E8" s="12">
        <v>7151256</v>
      </c>
      <c r="F8" s="12">
        <v>9326747</v>
      </c>
      <c r="G8" s="12">
        <v>15421212</v>
      </c>
      <c r="H8" s="12">
        <v>7702970</v>
      </c>
      <c r="I8" s="12">
        <v>1456683</v>
      </c>
      <c r="J8" s="12">
        <v>4181258</v>
      </c>
      <c r="K8" s="12">
        <f>SUM(B8:J8)</f>
        <v>74194220</v>
      </c>
    </row>
    <row r="9" spans="1:11" ht="17.25" customHeight="1">
      <c r="A9" s="13" t="s">
        <v>24</v>
      </c>
      <c r="B9" s="14">
        <v>1179048</v>
      </c>
      <c r="C9" s="14">
        <v>1609430</v>
      </c>
      <c r="D9" s="14">
        <v>1402713</v>
      </c>
      <c r="E9" s="14">
        <v>1064087</v>
      </c>
      <c r="F9" s="14">
        <v>1217597</v>
      </c>
      <c r="G9" s="14">
        <v>1607680</v>
      </c>
      <c r="H9" s="14">
        <v>1379769</v>
      </c>
      <c r="I9" s="14">
        <v>247454</v>
      </c>
      <c r="J9" s="14">
        <v>524627</v>
      </c>
      <c r="K9" s="12">
        <f>SUM(B9:J9)</f>
        <v>10232405</v>
      </c>
    </row>
    <row r="10" spans="1:11" ht="17.25" customHeight="1">
      <c r="A10" s="15" t="s">
        <v>25</v>
      </c>
      <c r="B10" s="14">
        <v>1179043</v>
      </c>
      <c r="C10" s="14">
        <v>1609220</v>
      </c>
      <c r="D10" s="14">
        <v>1402692</v>
      </c>
      <c r="E10" s="14">
        <v>1064087</v>
      </c>
      <c r="F10" s="14">
        <v>1217570</v>
      </c>
      <c r="G10" s="14">
        <v>1607529</v>
      </c>
      <c r="H10" s="14">
        <v>1379769</v>
      </c>
      <c r="I10" s="14">
        <v>247441</v>
      </c>
      <c r="J10" s="14">
        <v>524627</v>
      </c>
      <c r="K10" s="12">
        <f>SUM(B10:J10)</f>
        <v>10231978</v>
      </c>
    </row>
    <row r="11" spans="1:11" ht="17.25" customHeight="1">
      <c r="A11" s="15" t="s">
        <v>26</v>
      </c>
      <c r="B11" s="14">
        <v>5</v>
      </c>
      <c r="C11" s="14">
        <v>210</v>
      </c>
      <c r="D11" s="14">
        <v>21</v>
      </c>
      <c r="E11" s="14">
        <v>0</v>
      </c>
      <c r="F11" s="14">
        <v>27</v>
      </c>
      <c r="G11" s="14">
        <v>151</v>
      </c>
      <c r="H11" s="14">
        <v>0</v>
      </c>
      <c r="I11" s="14">
        <v>13</v>
      </c>
      <c r="J11" s="14">
        <v>0</v>
      </c>
      <c r="K11" s="12">
        <f>SUM(B11:J11)</f>
        <v>427</v>
      </c>
    </row>
    <row r="12" spans="1:11" ht="17.25" customHeight="1">
      <c r="A12" s="13" t="s">
        <v>27</v>
      </c>
      <c r="B12" s="16">
        <v>5736873</v>
      </c>
      <c r="C12" s="16">
        <v>7511631</v>
      </c>
      <c r="D12" s="16">
        <v>7607588</v>
      </c>
      <c r="E12" s="16">
        <v>5197834</v>
      </c>
      <c r="F12" s="16">
        <v>6860675</v>
      </c>
      <c r="G12" s="16">
        <v>11765482</v>
      </c>
      <c r="H12" s="16">
        <v>5448074</v>
      </c>
      <c r="I12" s="16">
        <v>1001631</v>
      </c>
      <c r="J12" s="16">
        <v>3050520</v>
      </c>
      <c r="K12" s="12">
        <f aca="true" t="shared" si="1" ref="K12:K27">SUM(B12:J12)</f>
        <v>54180308</v>
      </c>
    </row>
    <row r="13" spans="1:13" ht="17.25" customHeight="1">
      <c r="A13" s="17" t="s">
        <v>28</v>
      </c>
      <c r="B13" s="14">
        <v>2893880</v>
      </c>
      <c r="C13" s="14">
        <v>4051775</v>
      </c>
      <c r="D13" s="14">
        <v>4172147</v>
      </c>
      <c r="E13" s="14">
        <v>2780276</v>
      </c>
      <c r="F13" s="14">
        <v>3639643</v>
      </c>
      <c r="G13" s="14">
        <v>5824601</v>
      </c>
      <c r="H13" s="14">
        <v>2681963</v>
      </c>
      <c r="I13" s="14">
        <v>586788</v>
      </c>
      <c r="J13" s="14">
        <v>1675720</v>
      </c>
      <c r="K13" s="12">
        <f t="shared" si="1"/>
        <v>28306793</v>
      </c>
      <c r="L13" s="10"/>
      <c r="M13" s="18"/>
    </row>
    <row r="14" spans="1:12" ht="17.25" customHeight="1">
      <c r="A14" s="17" t="s">
        <v>29</v>
      </c>
      <c r="B14" s="14">
        <v>2719736</v>
      </c>
      <c r="C14" s="14">
        <v>3280493</v>
      </c>
      <c r="D14" s="14">
        <v>3282167</v>
      </c>
      <c r="E14" s="14">
        <v>2301343</v>
      </c>
      <c r="F14" s="14">
        <v>3104667</v>
      </c>
      <c r="G14" s="14">
        <v>5763853</v>
      </c>
      <c r="H14" s="14">
        <v>2586221</v>
      </c>
      <c r="I14" s="14">
        <v>383144</v>
      </c>
      <c r="J14" s="14">
        <v>1326476</v>
      </c>
      <c r="K14" s="12">
        <f t="shared" si="1"/>
        <v>24748100</v>
      </c>
      <c r="L14" s="10"/>
    </row>
    <row r="15" spans="1:11" ht="17.25" customHeight="1">
      <c r="A15" s="17" t="s">
        <v>30</v>
      </c>
      <c r="B15" s="14">
        <v>123257</v>
      </c>
      <c r="C15" s="14">
        <v>179363</v>
      </c>
      <c r="D15" s="14">
        <v>153274</v>
      </c>
      <c r="E15" s="14">
        <v>116215</v>
      </c>
      <c r="F15" s="14">
        <v>116365</v>
      </c>
      <c r="G15" s="14">
        <v>177028</v>
      </c>
      <c r="H15" s="14">
        <v>179890</v>
      </c>
      <c r="I15" s="14">
        <v>31699</v>
      </c>
      <c r="J15" s="14">
        <v>48324</v>
      </c>
      <c r="K15" s="12">
        <f t="shared" si="1"/>
        <v>1125415</v>
      </c>
    </row>
    <row r="16" spans="1:11" ht="17.25" customHeight="1">
      <c r="A16" s="13" t="s">
        <v>31</v>
      </c>
      <c r="B16" s="14">
        <v>1102735</v>
      </c>
      <c r="C16" s="14">
        <v>1372286</v>
      </c>
      <c r="D16" s="14">
        <v>1431790</v>
      </c>
      <c r="E16" s="14">
        <v>889335</v>
      </c>
      <c r="F16" s="14">
        <v>1248475</v>
      </c>
      <c r="G16" s="14">
        <v>2048050</v>
      </c>
      <c r="H16" s="14">
        <v>875127</v>
      </c>
      <c r="I16" s="14">
        <v>207598</v>
      </c>
      <c r="J16" s="14">
        <v>606111</v>
      </c>
      <c r="K16" s="12">
        <f t="shared" si="1"/>
        <v>9781507</v>
      </c>
    </row>
    <row r="17" spans="1:11" ht="17.25" customHeight="1">
      <c r="A17" s="17" t="s">
        <v>32</v>
      </c>
      <c r="B17" s="14">
        <v>365340</v>
      </c>
      <c r="C17" s="14">
        <v>487572</v>
      </c>
      <c r="D17" s="14">
        <v>469137</v>
      </c>
      <c r="E17" s="14">
        <v>317458</v>
      </c>
      <c r="F17" s="14">
        <v>475235</v>
      </c>
      <c r="G17" s="14">
        <v>797253</v>
      </c>
      <c r="H17" s="14">
        <v>339318</v>
      </c>
      <c r="I17" s="14">
        <v>77064</v>
      </c>
      <c r="J17" s="14">
        <v>185487</v>
      </c>
      <c r="K17" s="12">
        <f t="shared" si="1"/>
        <v>3513864</v>
      </c>
    </row>
    <row r="18" spans="1:11" ht="17.25" customHeight="1">
      <c r="A18" s="17" t="s">
        <v>33</v>
      </c>
      <c r="B18" s="14">
        <v>121749</v>
      </c>
      <c r="C18" s="14">
        <v>119615</v>
      </c>
      <c r="D18" s="14">
        <v>171003</v>
      </c>
      <c r="E18" s="14">
        <v>107012</v>
      </c>
      <c r="F18" s="14">
        <v>186699</v>
      </c>
      <c r="G18" s="14">
        <v>340192</v>
      </c>
      <c r="H18" s="14">
        <v>88063</v>
      </c>
      <c r="I18" s="14">
        <v>20072</v>
      </c>
      <c r="J18" s="14">
        <v>79221</v>
      </c>
      <c r="K18" s="12">
        <f t="shared" si="1"/>
        <v>1233626</v>
      </c>
    </row>
    <row r="19" spans="1:11" ht="17.25" customHeight="1">
      <c r="A19" s="17" t="s">
        <v>34</v>
      </c>
      <c r="B19" s="14">
        <v>615646</v>
      </c>
      <c r="C19" s="14">
        <v>765099</v>
      </c>
      <c r="D19" s="14">
        <v>791650</v>
      </c>
      <c r="E19" s="14">
        <v>464865</v>
      </c>
      <c r="F19" s="14">
        <v>586541</v>
      </c>
      <c r="G19" s="14">
        <v>910605</v>
      </c>
      <c r="H19" s="14">
        <v>447746</v>
      </c>
      <c r="I19" s="14">
        <v>110462</v>
      </c>
      <c r="J19" s="14">
        <v>341403</v>
      </c>
      <c r="K19" s="12">
        <f t="shared" si="1"/>
        <v>5034017</v>
      </c>
    </row>
    <row r="20" spans="1:11" ht="17.25" customHeight="1">
      <c r="A20" s="19" t="s">
        <v>35</v>
      </c>
      <c r="B20" s="12">
        <v>4247481</v>
      </c>
      <c r="C20" s="12">
        <v>4728973</v>
      </c>
      <c r="D20" s="12">
        <v>5455162</v>
      </c>
      <c r="E20" s="12">
        <v>3382781</v>
      </c>
      <c r="F20" s="12">
        <v>5415665</v>
      </c>
      <c r="G20" s="12">
        <v>10043720</v>
      </c>
      <c r="H20" s="12">
        <v>3418072</v>
      </c>
      <c r="I20" s="12">
        <v>817246</v>
      </c>
      <c r="J20" s="12">
        <v>2058570</v>
      </c>
      <c r="K20" s="12">
        <f t="shared" si="1"/>
        <v>39567670</v>
      </c>
    </row>
    <row r="21" spans="1:12" ht="17.25" customHeight="1">
      <c r="A21" s="20" t="s">
        <v>36</v>
      </c>
      <c r="B21" s="14">
        <v>2378870</v>
      </c>
      <c r="C21" s="14">
        <v>2895150</v>
      </c>
      <c r="D21" s="14">
        <v>3347836</v>
      </c>
      <c r="E21" s="14">
        <v>2034015</v>
      </c>
      <c r="F21" s="14">
        <v>3200563</v>
      </c>
      <c r="G21" s="14">
        <v>5436364</v>
      </c>
      <c r="H21" s="14">
        <v>1991874</v>
      </c>
      <c r="I21" s="14">
        <v>527416</v>
      </c>
      <c r="J21" s="14">
        <v>1245075</v>
      </c>
      <c r="K21" s="12">
        <f t="shared" si="1"/>
        <v>23057163</v>
      </c>
      <c r="L21" s="10"/>
    </row>
    <row r="22" spans="1:12" ht="17.25" customHeight="1">
      <c r="A22" s="20" t="s">
        <v>37</v>
      </c>
      <c r="B22" s="14">
        <v>1807646</v>
      </c>
      <c r="C22" s="14">
        <v>1763370</v>
      </c>
      <c r="D22" s="14">
        <v>2037394</v>
      </c>
      <c r="E22" s="14">
        <v>1302075</v>
      </c>
      <c r="F22" s="14">
        <v>2159335</v>
      </c>
      <c r="G22" s="14">
        <v>4509747</v>
      </c>
      <c r="H22" s="14">
        <v>1362222</v>
      </c>
      <c r="I22" s="14">
        <v>276416</v>
      </c>
      <c r="J22" s="14">
        <v>790700</v>
      </c>
      <c r="K22" s="12">
        <f t="shared" si="1"/>
        <v>16008905</v>
      </c>
      <c r="L22" s="10"/>
    </row>
    <row r="23" spans="1:11" ht="17.25" customHeight="1">
      <c r="A23" s="20" t="s">
        <v>38</v>
      </c>
      <c r="B23" s="14">
        <v>60965</v>
      </c>
      <c r="C23" s="14">
        <v>70453</v>
      </c>
      <c r="D23" s="14">
        <v>69932</v>
      </c>
      <c r="E23" s="14">
        <v>46691</v>
      </c>
      <c r="F23" s="14">
        <v>55767</v>
      </c>
      <c r="G23" s="14">
        <v>97609</v>
      </c>
      <c r="H23" s="14">
        <v>63976</v>
      </c>
      <c r="I23" s="14">
        <v>13414</v>
      </c>
      <c r="J23" s="14">
        <v>22795</v>
      </c>
      <c r="K23" s="12">
        <f t="shared" si="1"/>
        <v>501602</v>
      </c>
    </row>
    <row r="24" spans="1:11" ht="17.25" customHeight="1">
      <c r="A24" s="19" t="s">
        <v>39</v>
      </c>
      <c r="B24" s="14">
        <v>1529918</v>
      </c>
      <c r="C24" s="14">
        <v>2286864</v>
      </c>
      <c r="D24" s="14">
        <v>2630282</v>
      </c>
      <c r="E24" s="14">
        <v>1559184</v>
      </c>
      <c r="F24" s="14">
        <v>1860764</v>
      </c>
      <c r="G24" s="14">
        <v>2405417</v>
      </c>
      <c r="H24" s="14">
        <v>1144060</v>
      </c>
      <c r="I24" s="14">
        <v>455655</v>
      </c>
      <c r="J24" s="14">
        <v>1126437</v>
      </c>
      <c r="K24" s="12">
        <f t="shared" si="1"/>
        <v>14998581</v>
      </c>
    </row>
    <row r="25" spans="1:12" ht="17.25" customHeight="1">
      <c r="A25" s="20" t="s">
        <v>40</v>
      </c>
      <c r="B25" s="14">
        <v>979147</v>
      </c>
      <c r="C25" s="14">
        <v>1463594</v>
      </c>
      <c r="D25" s="14">
        <v>1683379</v>
      </c>
      <c r="E25" s="14">
        <v>997877</v>
      </c>
      <c r="F25" s="14">
        <v>1190887</v>
      </c>
      <c r="G25" s="14">
        <v>1539467</v>
      </c>
      <c r="H25" s="14">
        <v>732200</v>
      </c>
      <c r="I25" s="14">
        <v>291620</v>
      </c>
      <c r="J25" s="14">
        <v>720919</v>
      </c>
      <c r="K25" s="12">
        <f t="shared" si="1"/>
        <v>9599090</v>
      </c>
      <c r="L25" s="10"/>
    </row>
    <row r="26" spans="1:12" ht="17.25" customHeight="1">
      <c r="A26" s="20" t="s">
        <v>41</v>
      </c>
      <c r="B26" s="14">
        <v>550771</v>
      </c>
      <c r="C26" s="14">
        <v>823270</v>
      </c>
      <c r="D26" s="14">
        <v>946903</v>
      </c>
      <c r="E26" s="14">
        <v>561307</v>
      </c>
      <c r="F26" s="14">
        <v>669877</v>
      </c>
      <c r="G26" s="14">
        <v>865950</v>
      </c>
      <c r="H26" s="14">
        <v>411860</v>
      </c>
      <c r="I26" s="14">
        <v>164035</v>
      </c>
      <c r="J26" s="14">
        <v>405518</v>
      </c>
      <c r="K26" s="12">
        <f t="shared" si="1"/>
        <v>5399491</v>
      </c>
      <c r="L26" s="10"/>
    </row>
    <row r="27" spans="1:11" ht="34.5" customHeight="1">
      <c r="A27" s="21" t="s">
        <v>42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14">
        <v>157705</v>
      </c>
      <c r="I27" s="12">
        <v>0</v>
      </c>
      <c r="J27" s="12">
        <v>0</v>
      </c>
      <c r="K27" s="12">
        <f t="shared" si="1"/>
        <v>157705</v>
      </c>
    </row>
    <row r="28" spans="1:11" ht="15.75" customHeight="1">
      <c r="A28" s="23"/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4">
        <v>0</v>
      </c>
    </row>
    <row r="29" spans="1:11" ht="17.25" customHeight="1">
      <c r="A29" s="25" t="s">
        <v>43</v>
      </c>
      <c r="B29" s="26">
        <v>2.5735</v>
      </c>
      <c r="C29" s="26">
        <v>2.9359224</v>
      </c>
      <c r="D29" s="26">
        <v>3.3059000000000003</v>
      </c>
      <c r="E29" s="26">
        <v>2.8112195499999997</v>
      </c>
      <c r="F29" s="26">
        <v>2.7287999999999997</v>
      </c>
      <c r="G29" s="26">
        <v>2.3476000000000004</v>
      </c>
      <c r="H29" s="26">
        <v>2.6918</v>
      </c>
      <c r="I29" s="26">
        <v>4.7789</v>
      </c>
      <c r="J29" s="26">
        <v>2.836</v>
      </c>
      <c r="K29" s="24">
        <v>0</v>
      </c>
    </row>
    <row r="30" spans="1:11" ht="17.25" customHeight="1">
      <c r="A30" s="19" t="s">
        <v>44</v>
      </c>
      <c r="B30" s="27">
        <v>2.5783</v>
      </c>
      <c r="C30" s="27">
        <v>2.9343</v>
      </c>
      <c r="D30" s="27">
        <v>3.3109</v>
      </c>
      <c r="E30" s="27">
        <v>2.8158</v>
      </c>
      <c r="F30" s="27">
        <v>2.7335</v>
      </c>
      <c r="G30" s="27">
        <v>2.3515</v>
      </c>
      <c r="H30" s="27">
        <v>2.6964</v>
      </c>
      <c r="I30" s="27">
        <v>4.7789</v>
      </c>
      <c r="J30" s="27">
        <v>2.836</v>
      </c>
      <c r="K30" s="24">
        <v>0</v>
      </c>
    </row>
    <row r="31" spans="1:11" ht="17.25" customHeight="1">
      <c r="A31" s="21" t="s">
        <v>45</v>
      </c>
      <c r="B31" s="22">
        <v>0</v>
      </c>
      <c r="C31" s="28">
        <v>0.0065224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4">
        <v>0</v>
      </c>
    </row>
    <row r="32" spans="1:11" ht="17.25" customHeight="1">
      <c r="A32" s="29" t="s">
        <v>46</v>
      </c>
      <c r="B32" s="30">
        <v>-0.0048</v>
      </c>
      <c r="C32" s="30">
        <v>-0.0049</v>
      </c>
      <c r="D32" s="30">
        <v>-0.005</v>
      </c>
      <c r="E32" s="30">
        <v>-0.00458045</v>
      </c>
      <c r="F32" s="30">
        <v>-0.0047</v>
      </c>
      <c r="G32" s="30">
        <v>-0.0039</v>
      </c>
      <c r="H32" s="30">
        <v>-0.0046</v>
      </c>
      <c r="I32" s="12">
        <v>0</v>
      </c>
      <c r="J32" s="12">
        <v>0</v>
      </c>
      <c r="K32" s="31">
        <v>0</v>
      </c>
    </row>
    <row r="33" spans="1:11" ht="17.25" customHeight="1">
      <c r="A33" s="21" t="s">
        <v>47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4">
        <v>0</v>
      </c>
    </row>
    <row r="34" spans="1:11" ht="13.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7.25" customHeight="1">
      <c r="A35" s="25" t="s">
        <v>48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32">
        <v>494872.58</v>
      </c>
      <c r="I35" s="24">
        <v>0</v>
      </c>
      <c r="J35" s="24">
        <v>0</v>
      </c>
      <c r="K35" s="32">
        <f>SUM(B35:J35)</f>
        <v>494872.58</v>
      </c>
    </row>
    <row r="36" spans="1:11" ht="17.25" customHeight="1">
      <c r="A36" s="19" t="s">
        <v>49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32">
        <v>51117.13</v>
      </c>
      <c r="I36" s="24">
        <v>0</v>
      </c>
      <c r="J36" s="24">
        <v>0</v>
      </c>
      <c r="K36" s="32">
        <f>SUM(B36:J36)</f>
        <v>51117.13</v>
      </c>
    </row>
    <row r="37" spans="1:11" ht="17.25" customHeight="1">
      <c r="A37" s="19" t="s">
        <v>50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4">
        <v>18</v>
      </c>
      <c r="I37" s="14">
        <v>0</v>
      </c>
      <c r="J37" s="14">
        <v>0</v>
      </c>
      <c r="K37" s="14">
        <f>SUM(B37:J37)</f>
        <v>18</v>
      </c>
    </row>
    <row r="38" spans="1:11" ht="14.25" customHeight="1">
      <c r="A38" s="25"/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33"/>
    </row>
    <row r="39" spans="1:11" ht="17.25" customHeight="1">
      <c r="A39" s="25" t="s">
        <v>51</v>
      </c>
      <c r="B39" s="32">
        <v>28276.06</v>
      </c>
      <c r="C39" s="32">
        <v>39052.25</v>
      </c>
      <c r="D39" s="32">
        <v>44109.14</v>
      </c>
      <c r="E39" s="32">
        <v>24379.460000000003</v>
      </c>
      <c r="F39" s="32">
        <v>36362.43</v>
      </c>
      <c r="G39" s="32">
        <v>43335.43</v>
      </c>
      <c r="H39" s="32">
        <v>27053.260000000002</v>
      </c>
      <c r="I39" s="32">
        <v>1065.72</v>
      </c>
      <c r="J39" s="32">
        <v>2217.04</v>
      </c>
      <c r="K39" s="32">
        <f aca="true" t="shared" si="2" ref="K39:K44">SUM(B39:J39)</f>
        <v>245850.79</v>
      </c>
    </row>
    <row r="40" spans="1:11" ht="17.25" customHeight="1">
      <c r="A40" s="19" t="s">
        <v>52</v>
      </c>
      <c r="B40" s="32">
        <v>24184.38</v>
      </c>
      <c r="C40" s="32">
        <v>33278.53</v>
      </c>
      <c r="D40" s="32">
        <v>37723.38</v>
      </c>
      <c r="E40" s="32">
        <v>20934.06</v>
      </c>
      <c r="F40" s="32">
        <v>31080.91</v>
      </c>
      <c r="G40" s="32">
        <v>35905.35</v>
      </c>
      <c r="H40" s="32">
        <v>23338.22</v>
      </c>
      <c r="I40" s="24">
        <v>0</v>
      </c>
      <c r="J40" s="24">
        <v>0</v>
      </c>
      <c r="K40" s="32">
        <f t="shared" si="2"/>
        <v>206444.83000000002</v>
      </c>
    </row>
    <row r="41" spans="1:11" ht="17.25" customHeight="1">
      <c r="A41" s="20" t="s">
        <v>53</v>
      </c>
      <c r="B41" s="34">
        <v>923</v>
      </c>
      <c r="C41" s="34">
        <v>1254</v>
      </c>
      <c r="D41" s="34">
        <v>1371</v>
      </c>
      <c r="E41" s="34">
        <v>761</v>
      </c>
      <c r="F41" s="34">
        <v>1195</v>
      </c>
      <c r="G41" s="34">
        <v>1606</v>
      </c>
      <c r="H41" s="34">
        <v>850</v>
      </c>
      <c r="I41" s="24">
        <v>0</v>
      </c>
      <c r="J41" s="24">
        <v>0</v>
      </c>
      <c r="K41" s="34">
        <f t="shared" si="2"/>
        <v>7960</v>
      </c>
    </row>
    <row r="42" spans="1:11" ht="17.25" customHeight="1">
      <c r="A42" s="20" t="s">
        <v>54</v>
      </c>
      <c r="B42" s="32">
        <v>26.2</v>
      </c>
      <c r="C42" s="32">
        <v>26.54</v>
      </c>
      <c r="D42" s="32">
        <v>27.52</v>
      </c>
      <c r="E42" s="32">
        <v>27.51</v>
      </c>
      <c r="F42" s="32">
        <v>26.01</v>
      </c>
      <c r="G42" s="32">
        <v>22.36</v>
      </c>
      <c r="H42" s="32">
        <v>27.46</v>
      </c>
      <c r="I42" s="24">
        <v>0</v>
      </c>
      <c r="J42" s="24">
        <v>0</v>
      </c>
      <c r="K42" s="32">
        <f>ROUND(K40/K41,2)</f>
        <v>25.94</v>
      </c>
    </row>
    <row r="43" spans="1:11" ht="17.25" customHeight="1">
      <c r="A43" s="35" t="s">
        <v>55</v>
      </c>
      <c r="B43" s="36">
        <v>4091.68</v>
      </c>
      <c r="C43" s="36">
        <v>5773.72</v>
      </c>
      <c r="D43" s="36">
        <v>6385.76</v>
      </c>
      <c r="E43" s="36">
        <v>3445.4</v>
      </c>
      <c r="F43" s="36">
        <v>5281.52</v>
      </c>
      <c r="G43" s="36">
        <v>7430.08</v>
      </c>
      <c r="H43" s="36">
        <v>3715.04</v>
      </c>
      <c r="I43" s="36">
        <v>1065.72</v>
      </c>
      <c r="J43" s="36">
        <v>2217.04</v>
      </c>
      <c r="K43" s="36">
        <f t="shared" si="2"/>
        <v>39405.96000000001</v>
      </c>
    </row>
    <row r="44" spans="1:11" ht="17.25" customHeight="1">
      <c r="A44" s="37" t="s">
        <v>56</v>
      </c>
      <c r="B44" s="38">
        <v>956</v>
      </c>
      <c r="C44" s="38">
        <v>1349</v>
      </c>
      <c r="D44" s="38">
        <v>1492</v>
      </c>
      <c r="E44" s="38">
        <v>805</v>
      </c>
      <c r="F44" s="38">
        <v>1234</v>
      </c>
      <c r="G44" s="38">
        <v>1736</v>
      </c>
      <c r="H44" s="38">
        <v>868</v>
      </c>
      <c r="I44" s="38">
        <v>249</v>
      </c>
      <c r="J44" s="38">
        <v>518</v>
      </c>
      <c r="K44" s="38">
        <f t="shared" si="2"/>
        <v>9207</v>
      </c>
    </row>
    <row r="45" spans="1:12" ht="17.25" customHeight="1">
      <c r="A45" s="37" t="s">
        <v>57</v>
      </c>
      <c r="B45" s="36">
        <v>4.28</v>
      </c>
      <c r="C45" s="36">
        <v>4.28</v>
      </c>
      <c r="D45" s="36">
        <v>4.28</v>
      </c>
      <c r="E45" s="36">
        <v>4.28</v>
      </c>
      <c r="F45" s="36">
        <v>4.28</v>
      </c>
      <c r="G45" s="36">
        <v>4.28</v>
      </c>
      <c r="H45" s="36">
        <v>4.28</v>
      </c>
      <c r="I45" s="36">
        <v>4.28</v>
      </c>
      <c r="J45" s="31">
        <v>4.28</v>
      </c>
      <c r="K45" s="36">
        <v>4.28</v>
      </c>
      <c r="L45" s="39"/>
    </row>
    <row r="46" spans="1:11" ht="17.25" customHeight="1">
      <c r="A46" s="25"/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33"/>
    </row>
    <row r="47" spans="1:11" ht="17.25" customHeight="1">
      <c r="A47" s="40" t="s">
        <v>58</v>
      </c>
      <c r="B47" s="41">
        <v>37915824.8</v>
      </c>
      <c r="C47" s="41">
        <v>54877209.39000001</v>
      </c>
      <c r="D47" s="41">
        <v>65376461.01999998</v>
      </c>
      <c r="E47" s="41">
        <v>36472173.65</v>
      </c>
      <c r="F47" s="41">
        <v>48487806.06999999</v>
      </c>
      <c r="G47" s="41">
        <v>69773356.28</v>
      </c>
      <c r="H47" s="41">
        <v>36322875.06</v>
      </c>
      <c r="I47" s="41">
        <v>13075314.829999996</v>
      </c>
      <c r="J47" s="41">
        <v>21352034.319999997</v>
      </c>
      <c r="K47" s="41">
        <f>SUM(B47:J47)</f>
        <v>383653055.41999996</v>
      </c>
    </row>
    <row r="48" spans="1:11" ht="17.25" customHeight="1">
      <c r="A48" s="19" t="s">
        <v>59</v>
      </c>
      <c r="B48" s="32">
        <v>37390450.06999999</v>
      </c>
      <c r="C48" s="32">
        <v>54212768.92999999</v>
      </c>
      <c r="D48" s="32">
        <v>64614449.18999999</v>
      </c>
      <c r="E48" s="32">
        <v>35839896.51</v>
      </c>
      <c r="F48" s="32">
        <v>47827920.06000001</v>
      </c>
      <c r="G48" s="32">
        <v>68930527.83000001</v>
      </c>
      <c r="H48" s="32">
        <v>35758810.27000001</v>
      </c>
      <c r="I48" s="32">
        <v>13075314.829999996</v>
      </c>
      <c r="J48" s="32">
        <v>20955021.709999997</v>
      </c>
      <c r="K48" s="32">
        <f aca="true" t="shared" si="3" ref="K48:K57">SUM(B48:J48)</f>
        <v>378605159.4</v>
      </c>
    </row>
    <row r="49" spans="1:11" ht="17.25" customHeight="1">
      <c r="A49" s="42" t="s">
        <v>60</v>
      </c>
      <c r="B49" s="32">
        <v>35570368.620000005</v>
      </c>
      <c r="C49" s="32">
        <v>51377198.60000002</v>
      </c>
      <c r="D49" s="32">
        <v>61342815.63999999</v>
      </c>
      <c r="E49" s="32">
        <v>34052091.70000001</v>
      </c>
      <c r="F49" s="32">
        <v>45384781.61</v>
      </c>
      <c r="G49" s="32">
        <v>65537125.69</v>
      </c>
      <c r="H49" s="32">
        <v>33496856.779999997</v>
      </c>
      <c r="I49" s="32">
        <v>13044408.950000001</v>
      </c>
      <c r="J49" s="32">
        <v>20890727.549999997</v>
      </c>
      <c r="K49" s="32">
        <f t="shared" si="3"/>
        <v>360696375.14</v>
      </c>
    </row>
    <row r="50" spans="1:11" ht="17.25" customHeight="1">
      <c r="A50" s="42" t="s">
        <v>61</v>
      </c>
      <c r="B50" s="24">
        <v>0</v>
      </c>
      <c r="C50" s="32">
        <v>114201.92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32">
        <f t="shared" si="3"/>
        <v>114201.92</v>
      </c>
    </row>
    <row r="51" spans="1:11" ht="17.25" customHeight="1">
      <c r="A51" s="43" t="s">
        <v>62</v>
      </c>
      <c r="B51" s="44">
        <v>-66221.04999999999</v>
      </c>
      <c r="C51" s="44">
        <v>-85795.06000000001</v>
      </c>
      <c r="D51" s="44">
        <v>-92637.73</v>
      </c>
      <c r="E51" s="44">
        <v>-55392.39999999999</v>
      </c>
      <c r="F51" s="44">
        <v>-78034.90000000002</v>
      </c>
      <c r="G51" s="44">
        <v>-108694.35</v>
      </c>
      <c r="H51" s="44">
        <v>-57144.920000000006</v>
      </c>
      <c r="I51" s="24">
        <v>0</v>
      </c>
      <c r="J51" s="24">
        <v>0</v>
      </c>
      <c r="K51" s="44">
        <f>SUM(B51:J51)</f>
        <v>-543920.41</v>
      </c>
    </row>
    <row r="52" spans="1:11" ht="17.25" customHeight="1">
      <c r="A52" s="42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f t="shared" si="3"/>
        <v>0</v>
      </c>
    </row>
    <row r="53" spans="1:11" ht="17.25" customHeight="1">
      <c r="A53" s="20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32">
        <v>494872.58</v>
      </c>
      <c r="I53" s="22">
        <v>0</v>
      </c>
      <c r="J53" s="22">
        <v>0</v>
      </c>
      <c r="K53" s="32">
        <f t="shared" si="3"/>
        <v>494872.58</v>
      </c>
    </row>
    <row r="54" spans="1:11" ht="17.25" customHeight="1">
      <c r="A54" s="20" t="s">
        <v>65</v>
      </c>
      <c r="B54" s="32">
        <v>24184.38</v>
      </c>
      <c r="C54" s="32">
        <v>33278.53</v>
      </c>
      <c r="D54" s="32">
        <v>37723.38</v>
      </c>
      <c r="E54" s="32">
        <v>20934.06</v>
      </c>
      <c r="F54" s="32">
        <v>31080.91</v>
      </c>
      <c r="G54" s="32">
        <v>35905.35</v>
      </c>
      <c r="H54" s="32">
        <v>23338.22</v>
      </c>
      <c r="I54" s="24">
        <v>0</v>
      </c>
      <c r="J54" s="24">
        <v>0</v>
      </c>
      <c r="K54" s="32">
        <f t="shared" si="3"/>
        <v>206444.83000000002</v>
      </c>
    </row>
    <row r="55" spans="1:11" ht="17.25" customHeight="1">
      <c r="A55" s="20" t="s">
        <v>66</v>
      </c>
      <c r="B55" s="45">
        <v>118658.71999999991</v>
      </c>
      <c r="C55" s="45">
        <v>167437.88</v>
      </c>
      <c r="D55" s="45">
        <v>185187.04000000004</v>
      </c>
      <c r="E55" s="24">
        <v>99916.59999999996</v>
      </c>
      <c r="F55" s="45">
        <v>153164.08000000002</v>
      </c>
      <c r="G55" s="45">
        <v>215472.31999999986</v>
      </c>
      <c r="H55" s="45">
        <v>107736.15999999993</v>
      </c>
      <c r="I55" s="45">
        <v>30905.880000000012</v>
      </c>
      <c r="J55" s="24">
        <v>64294.16000000002</v>
      </c>
      <c r="K55" s="32">
        <f t="shared" si="3"/>
        <v>1142772.8399999996</v>
      </c>
    </row>
    <row r="56" spans="1:11" ht="17.25" customHeight="1">
      <c r="A56" s="20" t="s">
        <v>67</v>
      </c>
      <c r="B56" s="24">
        <v>1743459.4</v>
      </c>
      <c r="C56" s="24">
        <v>2606447.06</v>
      </c>
      <c r="D56" s="24">
        <v>3141360.86</v>
      </c>
      <c r="E56" s="24">
        <v>1722346.55</v>
      </c>
      <c r="F56" s="24">
        <v>2336928.36</v>
      </c>
      <c r="G56" s="24">
        <v>3250718.82</v>
      </c>
      <c r="H56" s="24">
        <v>1693151.45</v>
      </c>
      <c r="I56" s="24">
        <v>0</v>
      </c>
      <c r="J56" s="24">
        <v>0</v>
      </c>
      <c r="K56" s="32">
        <f t="shared" si="3"/>
        <v>16494412.5</v>
      </c>
    </row>
    <row r="57" spans="1:11" ht="17.25" customHeight="1">
      <c r="A57" s="19" t="s">
        <v>68</v>
      </c>
      <c r="B57" s="45">
        <v>525374.73</v>
      </c>
      <c r="C57" s="45">
        <v>664440.4599999998</v>
      </c>
      <c r="D57" s="45">
        <v>762011.8300000003</v>
      </c>
      <c r="E57" s="45">
        <v>632277.1399999999</v>
      </c>
      <c r="F57" s="45">
        <v>659886.0099999997</v>
      </c>
      <c r="G57" s="45">
        <v>842828.4500000003</v>
      </c>
      <c r="H57" s="45">
        <v>564064.7900000002</v>
      </c>
      <c r="I57" s="24">
        <v>0</v>
      </c>
      <c r="J57" s="45">
        <v>397012.6100000002</v>
      </c>
      <c r="K57" s="45">
        <f t="shared" si="3"/>
        <v>5047896.0200000005</v>
      </c>
    </row>
    <row r="58" spans="1:11" ht="17.25" customHeight="1">
      <c r="A58" s="19"/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f>SUM(B58:J58)</f>
        <v>0</v>
      </c>
    </row>
    <row r="59" spans="1:11" ht="17.25" customHeight="1">
      <c r="A59" s="46"/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f>SUM(B59:J59)</f>
        <v>0</v>
      </c>
    </row>
    <row r="60" spans="1:11" ht="17.25" customHeight="1">
      <c r="A60" s="19"/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/>
    </row>
    <row r="61" spans="1:11" ht="18.75" customHeight="1">
      <c r="A61" s="25" t="s">
        <v>69</v>
      </c>
      <c r="B61" s="48">
        <v>-6977281.04</v>
      </c>
      <c r="C61" s="48">
        <v>-9562479.06</v>
      </c>
      <c r="D61" s="48">
        <v>-10178806.940000001</v>
      </c>
      <c r="E61" s="48">
        <v>-10705591.570000002</v>
      </c>
      <c r="F61" s="48">
        <v>-7376125.839999999</v>
      </c>
      <c r="G61" s="48">
        <v>-13646517.299999999</v>
      </c>
      <c r="H61" s="48">
        <v>-7489379.01</v>
      </c>
      <c r="I61" s="48">
        <v>-2803234.919999999</v>
      </c>
      <c r="J61" s="48">
        <v>-2306960.56</v>
      </c>
      <c r="K61" s="48">
        <f>SUM(B61:J61)</f>
        <v>-71046376.24</v>
      </c>
    </row>
    <row r="62" spans="1:11" ht="18.75" customHeight="1">
      <c r="A62" s="19" t="s">
        <v>70</v>
      </c>
      <c r="B62" s="48">
        <v>-7605808.700000001</v>
      </c>
      <c r="C62" s="48">
        <v>-6411386.44</v>
      </c>
      <c r="D62" s="48">
        <v>-6423887</v>
      </c>
      <c r="E62" s="48">
        <v>-8436054.62</v>
      </c>
      <c r="F62" s="48">
        <v>-7700201.56</v>
      </c>
      <c r="G62" s="48">
        <v>-8577502.5</v>
      </c>
      <c r="H62" s="48">
        <v>-5247467.899999999</v>
      </c>
      <c r="I62" s="48">
        <v>-940275.7999999999</v>
      </c>
      <c r="J62" s="48">
        <v>-1993582.6000000003</v>
      </c>
      <c r="K62" s="48">
        <f aca="true" t="shared" si="4" ref="K62:K100">SUM(B62:J62)</f>
        <v>-53336167.12</v>
      </c>
    </row>
    <row r="63" spans="1:11" ht="18.75" customHeight="1">
      <c r="A63" s="20" t="s">
        <v>71</v>
      </c>
      <c r="B63" s="48">
        <v>-4480382.4</v>
      </c>
      <c r="C63" s="48">
        <v>-6115834.000000002</v>
      </c>
      <c r="D63" s="48">
        <v>-5330309.399999999</v>
      </c>
      <c r="E63" s="48">
        <v>-4043530.6000000006</v>
      </c>
      <c r="F63" s="48">
        <v>-4626868.600000001</v>
      </c>
      <c r="G63" s="48">
        <v>-6109183.999999999</v>
      </c>
      <c r="H63" s="48">
        <v>-5243122.2</v>
      </c>
      <c r="I63" s="48">
        <v>-940325.2</v>
      </c>
      <c r="J63" s="48">
        <v>-1993582.6000000003</v>
      </c>
      <c r="K63" s="48">
        <f t="shared" si="4"/>
        <v>-38883139.00000001</v>
      </c>
    </row>
    <row r="64" spans="1:11" ht="18.75" customHeight="1">
      <c r="A64" s="20" t="s">
        <v>72</v>
      </c>
      <c r="B64" s="48">
        <v>19</v>
      </c>
      <c r="C64" s="48">
        <v>798</v>
      </c>
      <c r="D64" s="48">
        <v>79.8</v>
      </c>
      <c r="E64" s="24">
        <v>0</v>
      </c>
      <c r="F64" s="48">
        <v>102.6</v>
      </c>
      <c r="G64" s="48">
        <v>573.8</v>
      </c>
      <c r="H64" s="24">
        <v>0</v>
      </c>
      <c r="I64" s="48">
        <v>49.4</v>
      </c>
      <c r="J64" s="24">
        <v>0</v>
      </c>
      <c r="K64" s="48">
        <f t="shared" si="4"/>
        <v>1622.6</v>
      </c>
    </row>
    <row r="65" spans="1:11" ht="18.75" customHeight="1">
      <c r="A65" s="20" t="s">
        <v>73</v>
      </c>
      <c r="B65" s="48">
        <v>-31000.4</v>
      </c>
      <c r="C65" s="48">
        <v>-4696.8</v>
      </c>
      <c r="D65" s="48">
        <v>-13626.800000000003</v>
      </c>
      <c r="E65" s="48">
        <v>-27101.6</v>
      </c>
      <c r="F65" s="48">
        <v>-13330.4</v>
      </c>
      <c r="G65" s="48">
        <v>-9758.4</v>
      </c>
      <c r="H65" s="48">
        <v>-224.20000000000005</v>
      </c>
      <c r="I65" s="24">
        <v>0</v>
      </c>
      <c r="J65" s="24">
        <v>0</v>
      </c>
      <c r="K65" s="48">
        <f t="shared" si="4"/>
        <v>-99738.59999999999</v>
      </c>
    </row>
    <row r="66" spans="1:11" ht="18.75" customHeight="1">
      <c r="A66" s="20" t="s">
        <v>74</v>
      </c>
      <c r="B66" s="48">
        <v>-262184.8</v>
      </c>
      <c r="C66" s="48">
        <v>-110709.2</v>
      </c>
      <c r="D66" s="48">
        <v>-84204.19999999998</v>
      </c>
      <c r="E66" s="48">
        <v>-178284.6</v>
      </c>
      <c r="F66" s="48">
        <v>-84781.8</v>
      </c>
      <c r="G66" s="48">
        <v>-102254.20000000001</v>
      </c>
      <c r="H66" s="48">
        <v>-429.40000000000003</v>
      </c>
      <c r="I66" s="24">
        <v>0</v>
      </c>
      <c r="J66" s="24">
        <v>0</v>
      </c>
      <c r="K66" s="48">
        <f t="shared" si="4"/>
        <v>-822848.2000000001</v>
      </c>
    </row>
    <row r="67" spans="1:11" ht="18.75" customHeight="1">
      <c r="A67" s="20" t="s">
        <v>75</v>
      </c>
      <c r="B67" s="49">
        <v>-2831720.1000000006</v>
      </c>
      <c r="C67" s="49">
        <v>-180854.44</v>
      </c>
      <c r="D67" s="49">
        <v>-995736.4</v>
      </c>
      <c r="E67" s="49">
        <v>-4186372.8199999994</v>
      </c>
      <c r="F67" s="49">
        <v>-2975278.36</v>
      </c>
      <c r="G67" s="49">
        <v>-2356879.7</v>
      </c>
      <c r="H67" s="48">
        <v>-3692.1</v>
      </c>
      <c r="I67" s="24">
        <v>0</v>
      </c>
      <c r="J67" s="24">
        <v>0</v>
      </c>
      <c r="K67" s="48">
        <f t="shared" si="4"/>
        <v>-13530533.92</v>
      </c>
    </row>
    <row r="68" spans="1:11" ht="18.75" customHeight="1">
      <c r="A68" s="20" t="s">
        <v>76</v>
      </c>
      <c r="B68" s="24">
        <v>-540</v>
      </c>
      <c r="C68" s="24">
        <v>-90</v>
      </c>
      <c r="D68" s="49">
        <v>-90</v>
      </c>
      <c r="E68" s="49">
        <v>-765</v>
      </c>
      <c r="F68" s="24">
        <v>-45</v>
      </c>
      <c r="G68" s="24">
        <v>0</v>
      </c>
      <c r="H68" s="24">
        <v>0</v>
      </c>
      <c r="I68" s="24">
        <v>0</v>
      </c>
      <c r="J68" s="24">
        <v>0</v>
      </c>
      <c r="K68" s="48">
        <f t="shared" si="4"/>
        <v>-1530</v>
      </c>
    </row>
    <row r="69" spans="1:11" ht="18.75" customHeight="1">
      <c r="A69" s="20" t="s">
        <v>77</v>
      </c>
      <c r="B69" s="48">
        <v>-7974.580000000191</v>
      </c>
      <c r="C69" s="48">
        <v>-3854026.86</v>
      </c>
      <c r="D69" s="48">
        <v>-4635898.7299999995</v>
      </c>
      <c r="E69" s="48">
        <v>-2923166.44</v>
      </c>
      <c r="F69" s="48">
        <v>-362391.7999999996</v>
      </c>
      <c r="G69" s="48">
        <v>-5265057.390000001</v>
      </c>
      <c r="H69" s="48">
        <v>-2641556.09</v>
      </c>
      <c r="I69" s="48">
        <v>-1354587.49</v>
      </c>
      <c r="J69" s="48">
        <v>-608090.16</v>
      </c>
      <c r="K69" s="48">
        <f t="shared" si="4"/>
        <v>-21652749.539999995</v>
      </c>
    </row>
    <row r="70" spans="1:11" ht="18.75" customHeight="1">
      <c r="A70" s="20" t="s">
        <v>78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f t="shared" si="4"/>
        <v>0</v>
      </c>
    </row>
    <row r="71" spans="1:11" ht="18.75" customHeight="1">
      <c r="A71" s="20" t="s">
        <v>79</v>
      </c>
      <c r="B71" s="24">
        <v>0</v>
      </c>
      <c r="C71" s="48">
        <v>-3251.479999999998</v>
      </c>
      <c r="D71" s="48">
        <v>-343.6500000000001</v>
      </c>
      <c r="E71" s="24">
        <v>0</v>
      </c>
      <c r="F71" s="24">
        <v>0</v>
      </c>
      <c r="G71" s="48">
        <v>-343.6500000000001</v>
      </c>
      <c r="H71" s="24">
        <v>0</v>
      </c>
      <c r="I71" s="24">
        <v>0</v>
      </c>
      <c r="J71" s="24">
        <v>0</v>
      </c>
      <c r="K71" s="48">
        <f t="shared" si="4"/>
        <v>-3938.7799999999984</v>
      </c>
    </row>
    <row r="72" spans="1:11" ht="18.75" customHeight="1">
      <c r="A72" s="20" t="s">
        <v>80</v>
      </c>
      <c r="B72" s="24">
        <v>0</v>
      </c>
      <c r="C72" s="24">
        <v>0</v>
      </c>
      <c r="D72" s="48">
        <v>-33100.00000000002</v>
      </c>
      <c r="E72" s="24">
        <v>0</v>
      </c>
      <c r="F72" s="48">
        <v>-11799.999999999995</v>
      </c>
      <c r="G72" s="24">
        <v>0</v>
      </c>
      <c r="H72" s="24">
        <v>0</v>
      </c>
      <c r="I72" s="49">
        <v>-65740.94</v>
      </c>
      <c r="J72" s="24">
        <v>0</v>
      </c>
      <c r="K72" s="48">
        <f t="shared" si="4"/>
        <v>-110640.94000000002</v>
      </c>
    </row>
    <row r="73" spans="1:11" ht="18.75" customHeight="1">
      <c r="A73" s="20" t="s">
        <v>81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49">
        <v>-855000</v>
      </c>
      <c r="J73" s="24">
        <v>0</v>
      </c>
      <c r="K73" s="50">
        <f t="shared" si="4"/>
        <v>-855000</v>
      </c>
    </row>
    <row r="74" spans="1:11" ht="18.75" customHeight="1">
      <c r="A74" s="42" t="s">
        <v>82</v>
      </c>
      <c r="B74" s="48">
        <v>-296290.17999999993</v>
      </c>
      <c r="C74" s="48">
        <v>-430118.19999999984</v>
      </c>
      <c r="D74" s="48">
        <v>-406607.9699999998</v>
      </c>
      <c r="E74" s="48">
        <v>-285137.94000000006</v>
      </c>
      <c r="F74" s="48">
        <v>-391838.5200000002</v>
      </c>
      <c r="G74" s="48">
        <v>-597101.7799999999</v>
      </c>
      <c r="H74" s="48">
        <v>-292371.98</v>
      </c>
      <c r="I74" s="48">
        <v>-102782.20999999996</v>
      </c>
      <c r="J74" s="48">
        <v>-211894.2699999999</v>
      </c>
      <c r="K74" s="50">
        <f t="shared" si="4"/>
        <v>-3014143.05</v>
      </c>
    </row>
    <row r="75" spans="1:11" ht="18.75" customHeight="1">
      <c r="A75" s="20" t="s">
        <v>83</v>
      </c>
      <c r="B75" s="48">
        <v>7493.43</v>
      </c>
      <c r="C75" s="48">
        <v>31220.66</v>
      </c>
      <c r="D75" s="48">
        <v>-892.93</v>
      </c>
      <c r="E75" s="48">
        <v>-8439.74</v>
      </c>
      <c r="F75" s="48">
        <v>-11607.86</v>
      </c>
      <c r="G75" s="48">
        <v>-17686.53</v>
      </c>
      <c r="H75" s="48">
        <v>5828.52</v>
      </c>
      <c r="I75" s="48">
        <v>-1931.78</v>
      </c>
      <c r="J75" s="48">
        <v>-3983.77</v>
      </c>
      <c r="K75" s="24">
        <f t="shared" si="4"/>
        <v>0</v>
      </c>
    </row>
    <row r="76" spans="1:11" ht="18.75" customHeight="1">
      <c r="A76" s="20" t="s">
        <v>84</v>
      </c>
      <c r="B76" s="48">
        <v>-32476.260000000002</v>
      </c>
      <c r="C76" s="48">
        <v>-32870.09</v>
      </c>
      <c r="D76" s="48">
        <v>-206344.69999999998</v>
      </c>
      <c r="E76" s="48">
        <v>-46512.909999999996</v>
      </c>
      <c r="F76" s="48">
        <v>-100839</v>
      </c>
      <c r="G76" s="48">
        <v>-90692.95999999999</v>
      </c>
      <c r="H76" s="48">
        <v>-97513.72</v>
      </c>
      <c r="I76" s="48">
        <v>-30737.15</v>
      </c>
      <c r="J76" s="48">
        <v>-10010.74</v>
      </c>
      <c r="K76" s="48">
        <f t="shared" si="4"/>
        <v>-647997.5299999999</v>
      </c>
    </row>
    <row r="77" spans="1:11" ht="18.75" customHeight="1">
      <c r="A77" s="20" t="s">
        <v>85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f t="shared" si="4"/>
        <v>0</v>
      </c>
    </row>
    <row r="78" spans="1:11" ht="18.75" customHeight="1">
      <c r="A78" s="20" t="s">
        <v>86</v>
      </c>
      <c r="B78" s="48">
        <v>-500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48">
        <f t="shared" si="4"/>
        <v>-500</v>
      </c>
    </row>
    <row r="79" spans="1:11" ht="18.75" customHeight="1">
      <c r="A79" s="20" t="s">
        <v>87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f t="shared" si="4"/>
        <v>0</v>
      </c>
    </row>
    <row r="80" spans="1:11" ht="18.75" customHeight="1">
      <c r="A80" s="20" t="s">
        <v>88</v>
      </c>
      <c r="B80" s="24">
        <v>0</v>
      </c>
      <c r="C80" s="48">
        <v>-4313.6</v>
      </c>
      <c r="D80" s="24">
        <v>0</v>
      </c>
      <c r="E80" s="24">
        <v>0</v>
      </c>
      <c r="F80" s="48">
        <v>-674</v>
      </c>
      <c r="G80" s="24">
        <v>0</v>
      </c>
      <c r="H80" s="48">
        <v>-1348</v>
      </c>
      <c r="I80" s="24">
        <v>0</v>
      </c>
      <c r="J80" s="24">
        <v>0</v>
      </c>
      <c r="K80" s="48">
        <f t="shared" si="4"/>
        <v>-6335.6</v>
      </c>
    </row>
    <row r="81" spans="1:11" ht="18.75" customHeight="1">
      <c r="A81" s="20" t="s">
        <v>89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f t="shared" si="4"/>
        <v>0</v>
      </c>
    </row>
    <row r="82" spans="1:11" ht="18.75" customHeight="1">
      <c r="A82" s="20" t="s">
        <v>90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f t="shared" si="4"/>
        <v>0</v>
      </c>
    </row>
    <row r="83" spans="1:11" ht="18.75" customHeight="1">
      <c r="A83" s="20" t="s">
        <v>91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f t="shared" si="4"/>
        <v>0</v>
      </c>
    </row>
    <row r="84" spans="1:11" ht="18.75" customHeight="1">
      <c r="A84" s="20" t="s">
        <v>92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f t="shared" si="4"/>
        <v>0</v>
      </c>
    </row>
    <row r="85" spans="1:11" ht="18.75" customHeight="1">
      <c r="A85" s="20" t="s">
        <v>93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f t="shared" si="4"/>
        <v>0</v>
      </c>
    </row>
    <row r="86" spans="1:11" ht="18.75" customHeight="1">
      <c r="A86" s="20" t="s">
        <v>94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f t="shared" si="4"/>
        <v>0</v>
      </c>
    </row>
    <row r="87" spans="1:11" ht="18.75" customHeight="1">
      <c r="A87" s="20" t="s">
        <v>95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f t="shared" si="4"/>
        <v>0</v>
      </c>
    </row>
    <row r="88" spans="1:11" ht="18.75" customHeight="1">
      <c r="A88" s="20" t="s">
        <v>96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f t="shared" si="4"/>
        <v>0</v>
      </c>
    </row>
    <row r="89" spans="1:11" ht="18.75" customHeight="1">
      <c r="A89" s="20" t="s">
        <v>97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f t="shared" si="4"/>
        <v>0</v>
      </c>
    </row>
    <row r="90" spans="1:11" ht="18.75" customHeight="1">
      <c r="A90" s="20" t="s">
        <v>98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f t="shared" si="4"/>
        <v>0</v>
      </c>
    </row>
    <row r="91" spans="1:12" ht="18.75" customHeight="1">
      <c r="A91" s="20" t="s">
        <v>99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f t="shared" si="4"/>
        <v>0</v>
      </c>
      <c r="L91" s="51"/>
    </row>
    <row r="92" spans="1:12" ht="18.75" customHeight="1">
      <c r="A92" s="20" t="s">
        <v>100</v>
      </c>
      <c r="B92" s="24">
        <v>0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52"/>
    </row>
    <row r="93" spans="1:12" ht="18.75" customHeight="1">
      <c r="A93" s="20" t="s">
        <v>101</v>
      </c>
      <c r="B93" s="24">
        <v>0</v>
      </c>
      <c r="C93" s="24">
        <v>0</v>
      </c>
      <c r="D93" s="24">
        <v>0</v>
      </c>
      <c r="E93" s="50">
        <v>-302719.03</v>
      </c>
      <c r="F93" s="24">
        <v>0</v>
      </c>
      <c r="G93" s="24">
        <v>0</v>
      </c>
      <c r="H93" s="24">
        <v>0</v>
      </c>
      <c r="I93" s="50">
        <v>-164748.97999999998</v>
      </c>
      <c r="J93" s="50">
        <v>-382201.37999999995</v>
      </c>
      <c r="K93" s="50">
        <f t="shared" si="4"/>
        <v>-849669.3899999999</v>
      </c>
      <c r="L93" s="52"/>
    </row>
    <row r="94" spans="1:12" ht="18.75" customHeight="1">
      <c r="A94" s="20" t="s">
        <v>102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50"/>
      <c r="L94" s="52"/>
    </row>
    <row r="95" spans="1:12" ht="18.75" customHeight="1">
      <c r="A95" s="20" t="s">
        <v>103</v>
      </c>
      <c r="B95" s="48">
        <v>-65830.07</v>
      </c>
      <c r="C95" s="48">
        <v>-98415.01</v>
      </c>
      <c r="D95" s="48">
        <v>-118612.45</v>
      </c>
      <c r="E95" s="48">
        <v>-65032.88</v>
      </c>
      <c r="F95" s="48">
        <v>-88238.45</v>
      </c>
      <c r="G95" s="48">
        <v>-122741.62</v>
      </c>
      <c r="H95" s="48">
        <v>-63930.52</v>
      </c>
      <c r="I95" s="24">
        <v>0</v>
      </c>
      <c r="J95" s="24">
        <v>0</v>
      </c>
      <c r="K95" s="50">
        <f t="shared" si="4"/>
        <v>-622801</v>
      </c>
      <c r="L95" s="52"/>
    </row>
    <row r="96" spans="1:12" ht="18.75" customHeight="1">
      <c r="A96" s="20" t="s">
        <v>104</v>
      </c>
      <c r="B96" s="48">
        <v>-1642760.15</v>
      </c>
      <c r="C96" s="48">
        <v>-2455903.11</v>
      </c>
      <c r="D96" s="48">
        <v>-2959921.19</v>
      </c>
      <c r="E96" s="48">
        <v>-1622866.74</v>
      </c>
      <c r="F96" s="48">
        <v>-2201951.35</v>
      </c>
      <c r="G96" s="48">
        <v>-3062962.82</v>
      </c>
      <c r="H96" s="48">
        <v>-1595357.89</v>
      </c>
      <c r="I96" s="24">
        <v>0</v>
      </c>
      <c r="J96" s="24">
        <v>0</v>
      </c>
      <c r="K96" s="50">
        <f t="shared" si="4"/>
        <v>-15541723.25</v>
      </c>
      <c r="L96" s="52"/>
    </row>
    <row r="97" spans="1:12" ht="18.75" customHeight="1">
      <c r="A97" s="20" t="s">
        <v>105</v>
      </c>
      <c r="B97" s="48">
        <v>1239346.0199999998</v>
      </c>
      <c r="C97" s="48">
        <v>-525275.52</v>
      </c>
      <c r="D97" s="48">
        <v>-555826.0499999999</v>
      </c>
      <c r="E97" s="48">
        <v>-362796.62999999995</v>
      </c>
      <c r="F97" s="48">
        <v>1490852.07</v>
      </c>
      <c r="G97" s="48">
        <v>-836110.4699999999</v>
      </c>
      <c r="H97" s="48">
        <v>-368301.89999999997</v>
      </c>
      <c r="I97" s="50">
        <v>-81887.51999999999</v>
      </c>
      <c r="J97" s="24">
        <v>0</v>
      </c>
      <c r="K97" s="24">
        <f>ROUND(SUM(B97:J97),2)</f>
        <v>0</v>
      </c>
      <c r="L97" s="52"/>
    </row>
    <row r="98" spans="1:12" ht="18.75" customHeight="1">
      <c r="A98" s="20" t="s">
        <v>106</v>
      </c>
      <c r="B98" s="48">
        <v>783042.6299999995</v>
      </c>
      <c r="C98" s="48">
        <v>-335100.51</v>
      </c>
      <c r="D98" s="48">
        <v>-354249.79000000015</v>
      </c>
      <c r="E98" s="48">
        <v>-229660.56999999986</v>
      </c>
      <c r="F98" s="48">
        <v>953705.3100000003</v>
      </c>
      <c r="G98" s="48">
        <v>-537417.5600000003</v>
      </c>
      <c r="H98" s="48">
        <v>-228560.5999999999</v>
      </c>
      <c r="I98" s="50">
        <v>-51758.91000000002</v>
      </c>
      <c r="J98" s="24">
        <v>0</v>
      </c>
      <c r="K98" s="24">
        <f>ROUND(SUM(B98:J98),2)</f>
        <v>0</v>
      </c>
      <c r="L98" s="52"/>
    </row>
    <row r="99" spans="1:12" ht="18.75" customHeight="1">
      <c r="A99" s="20"/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52"/>
    </row>
    <row r="100" spans="1:12" ht="18.75" customHeight="1">
      <c r="A100" s="19" t="s">
        <v>107</v>
      </c>
      <c r="B100" s="48">
        <v>636502.24</v>
      </c>
      <c r="C100" s="48">
        <v>702934.24</v>
      </c>
      <c r="D100" s="48">
        <v>880978.79</v>
      </c>
      <c r="E100" s="48">
        <v>653629.49</v>
      </c>
      <c r="F100" s="48">
        <v>686467.52</v>
      </c>
      <c r="G100" s="48">
        <v>196042.59</v>
      </c>
      <c r="H100" s="48">
        <v>399644.98000000004</v>
      </c>
      <c r="I100" s="48">
        <v>-508371.63</v>
      </c>
      <c r="J100" s="48">
        <v>294712.19999999995</v>
      </c>
      <c r="K100" s="50">
        <f t="shared" si="4"/>
        <v>3942540.42</v>
      </c>
      <c r="L100" s="52"/>
    </row>
    <row r="101" spans="1:12" ht="18.75" customHeight="1">
      <c r="A101" s="19" t="s">
        <v>108</v>
      </c>
      <c r="B101" s="24">
        <v>0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51"/>
    </row>
    <row r="102" spans="1:12" ht="18.75" customHeight="1">
      <c r="A102" s="19"/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22">
        <f>SUM(B102:J102)</f>
        <v>0</v>
      </c>
      <c r="L102" s="53"/>
    </row>
    <row r="103" spans="1:12" ht="18.75" customHeight="1">
      <c r="A103" s="19" t="s">
        <v>109</v>
      </c>
      <c r="B103" s="54">
        <v>30938543.759999987</v>
      </c>
      <c r="C103" s="54">
        <v>45314730.33</v>
      </c>
      <c r="D103" s="54">
        <v>55197654.07999999</v>
      </c>
      <c r="E103" s="54">
        <v>25766582.08</v>
      </c>
      <c r="F103" s="54">
        <v>41111680.23000001</v>
      </c>
      <c r="G103" s="54">
        <v>56126838.98000002</v>
      </c>
      <c r="H103" s="54">
        <v>28833496.050000012</v>
      </c>
      <c r="I103" s="54">
        <v>10272079.909999995</v>
      </c>
      <c r="J103" s="54">
        <v>19045073.759999994</v>
      </c>
      <c r="K103" s="50">
        <f>SUM(B103:J103)</f>
        <v>312606679.18</v>
      </c>
      <c r="L103" s="53"/>
    </row>
    <row r="104" spans="1:12" ht="18.75" customHeight="1">
      <c r="A104" s="19" t="s">
        <v>110</v>
      </c>
      <c r="B104" s="54">
        <v>30413169.029999986</v>
      </c>
      <c r="C104" s="54">
        <v>44650289.87</v>
      </c>
      <c r="D104" s="54">
        <v>54435642.24999999</v>
      </c>
      <c r="E104" s="54">
        <v>25134304.939999998</v>
      </c>
      <c r="F104" s="54">
        <v>40451794.22000001</v>
      </c>
      <c r="G104" s="54">
        <v>55284010.530000016</v>
      </c>
      <c r="H104" s="54">
        <v>28269431.260000013</v>
      </c>
      <c r="I104" s="54">
        <v>10272079.909999995</v>
      </c>
      <c r="J104" s="54">
        <v>18648061.149999995</v>
      </c>
      <c r="K104" s="50">
        <f>SUM(B104:J104)</f>
        <v>307558783.15999997</v>
      </c>
      <c r="L104" s="53"/>
    </row>
    <row r="105" spans="1:12" ht="18" customHeight="1">
      <c r="A105" s="19" t="s">
        <v>111</v>
      </c>
      <c r="B105" s="54">
        <v>525374.73</v>
      </c>
      <c r="C105" s="54">
        <v>664440.4599999998</v>
      </c>
      <c r="D105" s="54">
        <v>762011.8300000003</v>
      </c>
      <c r="E105" s="54">
        <v>632277.1399999999</v>
      </c>
      <c r="F105" s="54">
        <v>659886.0099999997</v>
      </c>
      <c r="G105" s="54">
        <v>842828.4500000003</v>
      </c>
      <c r="H105" s="54">
        <v>564064.7900000002</v>
      </c>
      <c r="I105" s="24">
        <v>0</v>
      </c>
      <c r="J105" s="54">
        <v>397012.6100000002</v>
      </c>
      <c r="K105" s="50">
        <f>SUM(B105:J105)</f>
        <v>5047896.0200000005</v>
      </c>
      <c r="L105" s="55"/>
    </row>
    <row r="106" spans="1:13" ht="18.75" customHeight="1">
      <c r="A106" s="19" t="s">
        <v>112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f>SUM(B106:J106)</f>
        <v>0</v>
      </c>
      <c r="M106" s="39"/>
    </row>
    <row r="107" spans="1:11" ht="18.75" customHeight="1">
      <c r="A107" s="19" t="s">
        <v>113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50"/>
    </row>
    <row r="108" spans="1:11" ht="18.75" customHeight="1">
      <c r="A108" s="25"/>
      <c r="B108" s="33">
        <v>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/>
    </row>
    <row r="109" spans="1:11" ht="18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8.75" customHeight="1">
      <c r="A110" s="8"/>
      <c r="B110" s="57">
        <v>0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/>
    </row>
    <row r="111" spans="1:12" ht="18.75" customHeight="1">
      <c r="A111" s="58" t="s">
        <v>114</v>
      </c>
      <c r="B111" s="59">
        <v>0</v>
      </c>
      <c r="C111" s="59">
        <v>0</v>
      </c>
      <c r="D111" s="59">
        <v>0</v>
      </c>
      <c r="E111" s="59">
        <v>0</v>
      </c>
      <c r="F111" s="59">
        <v>0</v>
      </c>
      <c r="G111" s="59">
        <v>0</v>
      </c>
      <c r="H111" s="59">
        <v>0</v>
      </c>
      <c r="I111" s="59">
        <v>0</v>
      </c>
      <c r="J111" s="59">
        <v>0</v>
      </c>
      <c r="K111" s="60">
        <f>SUM(K112:K129)</f>
        <v>312606679.18000007</v>
      </c>
      <c r="L111" s="53"/>
    </row>
    <row r="112" spans="1:11" ht="18.75" customHeight="1">
      <c r="A112" s="61" t="s">
        <v>115</v>
      </c>
      <c r="B112" s="48">
        <v>4054974.769999999</v>
      </c>
      <c r="C112" s="62"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0">
        <f>SUM(B112:J112)</f>
        <v>4054974.769999999</v>
      </c>
    </row>
    <row r="113" spans="1:11" ht="18.75" customHeight="1">
      <c r="A113" s="61" t="s">
        <v>116</v>
      </c>
      <c r="B113" s="48">
        <v>26883568.960000005</v>
      </c>
      <c r="C113" s="62"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0">
        <f aca="true" t="shared" si="5" ref="K113:K129">SUM(B113:J113)</f>
        <v>26883568.960000005</v>
      </c>
    </row>
    <row r="114" spans="1:11" ht="18.75" customHeight="1">
      <c r="A114" s="61" t="s">
        <v>117</v>
      </c>
      <c r="B114" s="62">
        <v>0</v>
      </c>
      <c r="C114" s="48">
        <v>45314730.33</v>
      </c>
      <c r="D114" s="62">
        <v>0</v>
      </c>
      <c r="E114" s="62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0">
        <f t="shared" si="5"/>
        <v>45314730.33</v>
      </c>
    </row>
    <row r="115" spans="1:11" ht="18.75" customHeight="1">
      <c r="A115" s="61" t="s">
        <v>118</v>
      </c>
      <c r="B115" s="62">
        <v>0</v>
      </c>
      <c r="C115" s="62">
        <v>0</v>
      </c>
      <c r="D115" s="48">
        <v>55197654.08</v>
      </c>
      <c r="E115" s="62">
        <v>0</v>
      </c>
      <c r="F115" s="62">
        <v>0</v>
      </c>
      <c r="G115" s="62">
        <v>0</v>
      </c>
      <c r="H115" s="62">
        <v>0</v>
      </c>
      <c r="I115" s="62">
        <v>0</v>
      </c>
      <c r="J115" s="62">
        <v>0</v>
      </c>
      <c r="K115" s="60">
        <f t="shared" si="5"/>
        <v>55197654.08</v>
      </c>
    </row>
    <row r="116" spans="1:11" ht="18.75" customHeight="1">
      <c r="A116" s="61" t="s">
        <v>119</v>
      </c>
      <c r="B116" s="62">
        <v>0</v>
      </c>
      <c r="C116" s="62">
        <v>0</v>
      </c>
      <c r="D116" s="62">
        <v>0</v>
      </c>
      <c r="E116" s="48">
        <v>25766582.08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0">
        <f t="shared" si="5"/>
        <v>25766582.08</v>
      </c>
    </row>
    <row r="117" spans="1:11" ht="18.75" customHeight="1">
      <c r="A117" s="63" t="s">
        <v>120</v>
      </c>
      <c r="B117" s="62">
        <v>0</v>
      </c>
      <c r="C117" s="62">
        <v>0</v>
      </c>
      <c r="D117" s="62">
        <v>0</v>
      </c>
      <c r="E117" s="62">
        <v>0</v>
      </c>
      <c r="F117" s="48">
        <v>8147175.569999998</v>
      </c>
      <c r="G117" s="62">
        <v>0</v>
      </c>
      <c r="H117" s="62">
        <v>0</v>
      </c>
      <c r="I117" s="62">
        <v>0</v>
      </c>
      <c r="J117" s="62">
        <v>0</v>
      </c>
      <c r="K117" s="60">
        <f t="shared" si="5"/>
        <v>8147175.569999998</v>
      </c>
    </row>
    <row r="118" spans="1:11" ht="18.75" customHeight="1">
      <c r="A118" s="63" t="s">
        <v>121</v>
      </c>
      <c r="B118" s="62">
        <v>0</v>
      </c>
      <c r="C118" s="62">
        <v>0</v>
      </c>
      <c r="D118" s="62">
        <v>0</v>
      </c>
      <c r="E118" s="62">
        <v>0</v>
      </c>
      <c r="F118" s="48">
        <v>15369869.160000004</v>
      </c>
      <c r="G118" s="62">
        <v>0</v>
      </c>
      <c r="H118" s="62">
        <v>0</v>
      </c>
      <c r="I118" s="62">
        <v>0</v>
      </c>
      <c r="J118" s="62">
        <v>0</v>
      </c>
      <c r="K118" s="60">
        <f t="shared" si="5"/>
        <v>15369869.160000004</v>
      </c>
    </row>
    <row r="119" spans="1:11" ht="18.75" customHeight="1">
      <c r="A119" s="63" t="s">
        <v>122</v>
      </c>
      <c r="B119" s="62">
        <v>0</v>
      </c>
      <c r="C119" s="62">
        <v>0</v>
      </c>
      <c r="D119" s="62">
        <v>0</v>
      </c>
      <c r="E119" s="62">
        <v>0</v>
      </c>
      <c r="F119" s="48">
        <v>2023377.51</v>
      </c>
      <c r="G119" s="62">
        <v>0</v>
      </c>
      <c r="H119" s="62">
        <v>0</v>
      </c>
      <c r="I119" s="62">
        <v>0</v>
      </c>
      <c r="J119" s="62">
        <v>0</v>
      </c>
      <c r="K119" s="60">
        <f t="shared" si="5"/>
        <v>2023377.51</v>
      </c>
    </row>
    <row r="120" spans="1:11" ht="18.75" customHeight="1">
      <c r="A120" s="63" t="s">
        <v>123</v>
      </c>
      <c r="B120" s="64">
        <v>0</v>
      </c>
      <c r="C120" s="64">
        <v>0</v>
      </c>
      <c r="D120" s="64">
        <v>0</v>
      </c>
      <c r="E120" s="64">
        <v>0</v>
      </c>
      <c r="F120" s="48">
        <v>15571258</v>
      </c>
      <c r="G120" s="64">
        <v>0</v>
      </c>
      <c r="H120" s="64">
        <v>0</v>
      </c>
      <c r="I120" s="64">
        <v>0</v>
      </c>
      <c r="J120" s="64">
        <v>0</v>
      </c>
      <c r="K120" s="65">
        <f t="shared" si="5"/>
        <v>15571258</v>
      </c>
    </row>
    <row r="121" spans="1:11" ht="18.75" customHeight="1">
      <c r="A121" s="63" t="s">
        <v>124</v>
      </c>
      <c r="B121" s="62">
        <v>0</v>
      </c>
      <c r="C121" s="62">
        <v>0</v>
      </c>
      <c r="D121" s="62">
        <v>0</v>
      </c>
      <c r="E121" s="62">
        <v>0</v>
      </c>
      <c r="F121" s="62">
        <v>0</v>
      </c>
      <c r="G121" s="48">
        <v>16618661.709999999</v>
      </c>
      <c r="H121" s="62">
        <v>0</v>
      </c>
      <c r="I121" s="62">
        <v>0</v>
      </c>
      <c r="J121" s="62">
        <v>0</v>
      </c>
      <c r="K121" s="60">
        <f t="shared" si="5"/>
        <v>16618661.709999999</v>
      </c>
    </row>
    <row r="122" spans="1:11" ht="18.75" customHeight="1">
      <c r="A122" s="63" t="s">
        <v>125</v>
      </c>
      <c r="B122" s="62">
        <v>0</v>
      </c>
      <c r="C122" s="62">
        <v>0</v>
      </c>
      <c r="D122" s="62">
        <v>0</v>
      </c>
      <c r="E122" s="62">
        <v>0</v>
      </c>
      <c r="F122" s="62">
        <v>0</v>
      </c>
      <c r="G122" s="48">
        <v>1365468.6999999997</v>
      </c>
      <c r="H122" s="62">
        <v>0</v>
      </c>
      <c r="I122" s="62">
        <v>0</v>
      </c>
      <c r="J122" s="62">
        <v>0</v>
      </c>
      <c r="K122" s="60">
        <f t="shared" si="5"/>
        <v>1365468.6999999997</v>
      </c>
    </row>
    <row r="123" spans="1:11" ht="18.75" customHeight="1">
      <c r="A123" s="63" t="s">
        <v>126</v>
      </c>
      <c r="B123" s="62">
        <v>0</v>
      </c>
      <c r="C123" s="62">
        <v>0</v>
      </c>
      <c r="D123" s="62">
        <v>0</v>
      </c>
      <c r="E123" s="62">
        <v>0</v>
      </c>
      <c r="F123" s="62">
        <v>0</v>
      </c>
      <c r="G123" s="48">
        <v>8606360.549999999</v>
      </c>
      <c r="H123" s="62">
        <v>0</v>
      </c>
      <c r="I123" s="62">
        <v>0</v>
      </c>
      <c r="J123" s="62">
        <v>0</v>
      </c>
      <c r="K123" s="60">
        <f t="shared" si="5"/>
        <v>8606360.549999999</v>
      </c>
    </row>
    <row r="124" spans="1:11" ht="18.75" customHeight="1">
      <c r="A124" s="63" t="s">
        <v>127</v>
      </c>
      <c r="B124" s="62">
        <v>0</v>
      </c>
      <c r="C124" s="62">
        <v>0</v>
      </c>
      <c r="D124" s="62">
        <v>0</v>
      </c>
      <c r="E124" s="62">
        <v>0</v>
      </c>
      <c r="F124" s="62">
        <v>0</v>
      </c>
      <c r="G124" s="48">
        <v>7967482.58</v>
      </c>
      <c r="H124" s="62">
        <v>0</v>
      </c>
      <c r="I124" s="62">
        <v>0</v>
      </c>
      <c r="J124" s="62">
        <v>0</v>
      </c>
      <c r="K124" s="60">
        <f t="shared" si="5"/>
        <v>7967482.58</v>
      </c>
    </row>
    <row r="125" spans="1:11" ht="18.75" customHeight="1">
      <c r="A125" s="63" t="s">
        <v>128</v>
      </c>
      <c r="B125" s="62">
        <v>0</v>
      </c>
      <c r="C125" s="62">
        <v>0</v>
      </c>
      <c r="D125" s="62">
        <v>0</v>
      </c>
      <c r="E125" s="62">
        <v>0</v>
      </c>
      <c r="F125" s="62">
        <v>0</v>
      </c>
      <c r="G125" s="48">
        <v>21568865.5</v>
      </c>
      <c r="H125" s="62">
        <v>0</v>
      </c>
      <c r="I125" s="62">
        <v>0</v>
      </c>
      <c r="J125" s="62">
        <v>0</v>
      </c>
      <c r="K125" s="60">
        <f t="shared" si="5"/>
        <v>21568865.5</v>
      </c>
    </row>
    <row r="126" spans="1:11" ht="18.75" customHeight="1">
      <c r="A126" s="63" t="s">
        <v>129</v>
      </c>
      <c r="B126" s="62">
        <v>0</v>
      </c>
      <c r="C126" s="62">
        <v>0</v>
      </c>
      <c r="D126" s="62">
        <v>0</v>
      </c>
      <c r="E126" s="62">
        <v>0</v>
      </c>
      <c r="F126" s="62">
        <v>0</v>
      </c>
      <c r="G126" s="62">
        <v>0</v>
      </c>
      <c r="H126" s="48">
        <v>10720670.15</v>
      </c>
      <c r="I126" s="62">
        <v>0</v>
      </c>
      <c r="J126" s="62">
        <v>0</v>
      </c>
      <c r="K126" s="60">
        <f t="shared" si="5"/>
        <v>10720670.15</v>
      </c>
    </row>
    <row r="127" spans="1:11" ht="18.75" customHeight="1">
      <c r="A127" s="63" t="s">
        <v>130</v>
      </c>
      <c r="B127" s="62">
        <v>0</v>
      </c>
      <c r="C127" s="62">
        <v>0</v>
      </c>
      <c r="D127" s="62">
        <v>0</v>
      </c>
      <c r="E127" s="62">
        <v>0</v>
      </c>
      <c r="F127" s="62">
        <v>0</v>
      </c>
      <c r="G127" s="62">
        <v>0</v>
      </c>
      <c r="H127" s="48">
        <v>18112825.89</v>
      </c>
      <c r="I127" s="62">
        <v>0</v>
      </c>
      <c r="J127" s="62">
        <v>0</v>
      </c>
      <c r="K127" s="60">
        <f t="shared" si="5"/>
        <v>18112825.89</v>
      </c>
    </row>
    <row r="128" spans="1:11" ht="18.75" customHeight="1">
      <c r="A128" s="63" t="s">
        <v>131</v>
      </c>
      <c r="B128" s="62">
        <v>0</v>
      </c>
      <c r="C128" s="62">
        <v>0</v>
      </c>
      <c r="D128" s="62">
        <v>0</v>
      </c>
      <c r="E128" s="62">
        <v>0</v>
      </c>
      <c r="F128" s="62">
        <v>0</v>
      </c>
      <c r="G128" s="62">
        <v>0</v>
      </c>
      <c r="H128" s="62">
        <v>0</v>
      </c>
      <c r="I128" s="48">
        <v>10272079.909999998</v>
      </c>
      <c r="J128" s="62">
        <v>0</v>
      </c>
      <c r="K128" s="60">
        <f t="shared" si="5"/>
        <v>10272079.909999998</v>
      </c>
    </row>
    <row r="129" spans="1:11" ht="18.75" customHeight="1">
      <c r="A129" s="66" t="s">
        <v>132</v>
      </c>
      <c r="B129" s="67">
        <v>0</v>
      </c>
      <c r="C129" s="67">
        <v>0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8">
        <v>19045073.729999997</v>
      </c>
      <c r="K129" s="69">
        <f t="shared" si="5"/>
        <v>19045073.729999997</v>
      </c>
    </row>
    <row r="130" spans="1:11" ht="18.75" customHeight="1">
      <c r="A130" s="70" t="s">
        <v>133</v>
      </c>
      <c r="B130" s="71">
        <v>0</v>
      </c>
      <c r="C130" s="71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0.029999997466802597</v>
      </c>
      <c r="K130" s="72"/>
    </row>
    <row r="131" ht="18.75" customHeight="1">
      <c r="A131" s="73" t="s">
        <v>134</v>
      </c>
    </row>
    <row r="132" ht="18.75" customHeight="1">
      <c r="A132" s="73" t="s">
        <v>135</v>
      </c>
    </row>
    <row r="133" spans="1:11" ht="18.75" customHeight="1">
      <c r="A133" s="73" t="s">
        <v>136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</row>
    <row r="134" spans="1:11" ht="18.75" customHeight="1">
      <c r="A134" s="73" t="s">
        <v>137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</row>
    <row r="135" spans="2:11" ht="18.75" customHeight="1">
      <c r="B135" s="74"/>
      <c r="C135" s="74"/>
      <c r="D135" s="74"/>
      <c r="E135" s="74"/>
      <c r="F135" s="74"/>
      <c r="G135" s="74"/>
      <c r="H135" s="74"/>
      <c r="I135" s="74"/>
      <c r="J135" s="74"/>
      <c r="K135" s="74"/>
    </row>
    <row r="136" spans="1:11" ht="18.75" customHeight="1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</row>
    <row r="137" spans="2:11" ht="18.75" customHeight="1">
      <c r="B137" s="74"/>
      <c r="C137" s="74"/>
      <c r="D137" s="74"/>
      <c r="E137" s="74"/>
      <c r="F137" s="74"/>
      <c r="G137" s="74"/>
      <c r="H137" s="74"/>
      <c r="I137" s="74"/>
      <c r="J137" s="74"/>
      <c r="K137" s="74"/>
    </row>
    <row r="138" spans="2:11" ht="18.75" customHeight="1">
      <c r="B138" s="74"/>
      <c r="C138" s="74"/>
      <c r="D138" s="74"/>
      <c r="E138" s="74"/>
      <c r="F138" s="74"/>
      <c r="G138" s="74"/>
      <c r="H138" s="74"/>
      <c r="I138" s="74"/>
      <c r="J138" s="74"/>
      <c r="K138" s="74"/>
    </row>
    <row r="139" spans="2:11" ht="14.25">
      <c r="B139" s="74"/>
      <c r="C139" s="74"/>
      <c r="D139" s="74"/>
      <c r="E139" s="74"/>
      <c r="F139" s="74"/>
      <c r="G139" s="74"/>
      <c r="H139" s="74"/>
      <c r="I139" s="74"/>
      <c r="J139" s="74"/>
      <c r="K139" s="74"/>
    </row>
    <row r="140" spans="1:11" ht="14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</row>
    <row r="141" spans="1:11" ht="21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</row>
  </sheetData>
  <sheetProtection/>
  <mergeCells count="7">
    <mergeCell ref="A1:K1"/>
    <mergeCell ref="A2:K2"/>
    <mergeCell ref="A4:A6"/>
    <mergeCell ref="B4:J4"/>
    <mergeCell ref="K4:K6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s1214616</dc:creator>
  <cp:keywords/>
  <dc:description/>
  <cp:lastModifiedBy>s1214616</cp:lastModifiedBy>
  <dcterms:created xsi:type="dcterms:W3CDTF">2016-03-18T12:30:02Z</dcterms:created>
  <dcterms:modified xsi:type="dcterms:W3CDTF">2016-03-21T12:27:57Z</dcterms:modified>
  <cp:category/>
  <cp:version/>
  <cp:contentType/>
  <cp:contentStatus/>
</cp:coreProperties>
</file>