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<sst xmlns="http://schemas.openxmlformats.org/spreadsheetml/2006/main" count="135" uniqueCount="135">
  <si>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</si>
  <si>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</si>
  <si>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</si>
  <si>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</si>
  <si>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</si>
  <si>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</si>
  <si>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</si>
  <si>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</si>
  <si>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</si>
  <si>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</si>
  <si>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</si>
  <si>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</si>
  <si>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</si>
  <si>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</si>
  <si>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</si>
  <si>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</si>
  <si>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</si>
  <si>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</si>
  <si>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</si>
  <si>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</si>
  <si>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</si>
  <si>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</si>
  <si>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</si>
  <si>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</si>
  <si>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</si>
  <si>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</si>
  <si>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</si>
  <si>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</si>
  <si>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</si>
  <si>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</si>
  <si>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</si>
  <si>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</si>
  <si>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</si>
  <si>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</si>
  <si>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</si>
  <si>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</si>
  <si>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</si>
  <si>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</si>
  <si>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</si>
  <si>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</si>
  <si>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</si>
  <si>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</si>
  <si>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</si>
  <si>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</si>
  <si>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</si>
  <si>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</si>
  <si>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</si>
  <si>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</si>
  <si>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</si>
  <si>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</si>
  <si>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</si>
  <si>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</si>
  <si>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</si>
  <si>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</si>
  <si>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</si>
  <si>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</si>
  <si>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</si>
  <si>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</si>
  <si>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</si>
  <si>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</si>
  <si>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</si>
  <si>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</si>
  <si>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</si>
  <si>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</si>
  <si>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</si>
  <si>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</si>
  <si>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</si>
  <si>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</si>
  <si>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</si>
  <si>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</si>
  <si>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</si>
  <si>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</si>
  <si>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</si>
  <si>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</si>
  <si>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</si>
  <si>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</si>
  <si>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</si>
  <si>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</si>
  <si>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</si>
  <si>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</si>
  <si>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</si>
  <si>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</si>
  <si>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</si>
  <si>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</si>
  <si>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</si>
  <si>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</si>
  <si>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</si>
  <si>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</si>
  <si>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</si>
  <si>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</si>
  <si>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</si>
  <si>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</si>
  <si>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</si>
  <si>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</si>
  <si>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</si>
  <si>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</si>
  <si>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</si>
  <si>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</si>
  <si>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</si>
  <si>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</si>
  <si>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</si>
  <si>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</si>
  <si>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</si>
  <si>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</si>
  <si>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</si>
  <si>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</si>
  <si>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</si>
  <si>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</si>
  <si>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</si>
  <si>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</si>
  <si>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</si>
  <si>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</si>
  <si>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</si>
  <si>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</si>
  <si>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</si>
  <si>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</si>
  <si>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</si>
  <si>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</si>
  <si>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</si>
  <si>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</si>
  <si>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</si>
  <si>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</si>
  <si>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</si>
  <si>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</si>
  <si>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</si>
  <si>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</si>
  <si>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</si>
  <si>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</si>
  <si>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</si>
  <si>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</si>
  <si>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</si>
  <si>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</si>
  <si>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01/09/16 - VENCIMENTO 13/09/16</t>
  </si>
  <si>
    <t>6.3. Revisão de Remuneração pelo Transporte Coletivo ¹</t>
  </si>
  <si>
    <t xml:space="preserve">   ¹ - Pagamento de combustível não fóssil de julho e agosto/16.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</si>
</sst>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635339</v>
      </c>
      <c r="C7" s="9">
        <f t="shared" si="0"/>
        <v>802891</v>
      </c>
      <c r="D7" s="9">
        <f t="shared" si="0"/>
        <v>840610</v>
      </c>
      <c r="E7" s="9">
        <f t="shared" si="0"/>
        <v>566762</v>
      </c>
      <c r="F7" s="9">
        <f t="shared" si="0"/>
        <v>765332</v>
      </c>
      <c r="G7" s="9">
        <f t="shared" si="0"/>
        <v>1270204</v>
      </c>
      <c r="H7" s="9">
        <f t="shared" si="0"/>
        <v>586295</v>
      </c>
      <c r="I7" s="9">
        <f t="shared" si="0"/>
        <v>128877</v>
      </c>
      <c r="J7" s="9">
        <f t="shared" si="0"/>
        <v>336065</v>
      </c>
      <c r="K7" s="9">
        <f t="shared" si="0"/>
        <v>5932375</v>
      </c>
      <c r="L7" s="52"/>
    </row>
    <row r="8" spans="1:11" ht="17.25" customHeight="1">
      <c r="A8" s="10" t="s">
        <v>99</v>
      </c>
      <c r="B8" s="11">
        <f>B9+B12+B16</f>
        <v>307321</v>
      </c>
      <c r="C8" s="11">
        <f aca="true" t="shared" si="1" ref="C8:J8">C9+C12+C16</f>
        <v>397641</v>
      </c>
      <c r="D8" s="11">
        <f t="shared" si="1"/>
        <v>391090</v>
      </c>
      <c r="E8" s="11">
        <f t="shared" si="1"/>
        <v>283206</v>
      </c>
      <c r="F8" s="11">
        <f t="shared" si="1"/>
        <v>370474</v>
      </c>
      <c r="G8" s="11">
        <f t="shared" si="1"/>
        <v>618099</v>
      </c>
      <c r="H8" s="11">
        <f t="shared" si="1"/>
        <v>310460</v>
      </c>
      <c r="I8" s="11">
        <f t="shared" si="1"/>
        <v>57681</v>
      </c>
      <c r="J8" s="11">
        <f t="shared" si="1"/>
        <v>152383</v>
      </c>
      <c r="K8" s="11">
        <f>SUM(B8:J8)</f>
        <v>2888355</v>
      </c>
    </row>
    <row r="9" spans="1:11" ht="17.25" customHeight="1">
      <c r="A9" s="15" t="s">
        <v>17</v>
      </c>
      <c r="B9" s="13">
        <f>+B10+B11</f>
        <v>37795</v>
      </c>
      <c r="C9" s="13">
        <f aca="true" t="shared" si="2" ref="C9:J9">+C10+C11</f>
        <v>50967</v>
      </c>
      <c r="D9" s="13">
        <f t="shared" si="2"/>
        <v>44970</v>
      </c>
      <c r="E9" s="13">
        <f t="shared" si="2"/>
        <v>34876</v>
      </c>
      <c r="F9" s="13">
        <f t="shared" si="2"/>
        <v>40290</v>
      </c>
      <c r="G9" s="13">
        <f t="shared" si="2"/>
        <v>52780</v>
      </c>
      <c r="H9" s="13">
        <f t="shared" si="2"/>
        <v>48104</v>
      </c>
      <c r="I9" s="13">
        <f t="shared" si="2"/>
        <v>8255</v>
      </c>
      <c r="J9" s="13">
        <f t="shared" si="2"/>
        <v>16173</v>
      </c>
      <c r="K9" s="11">
        <f>SUM(B9:J9)</f>
        <v>334210</v>
      </c>
    </row>
    <row r="10" spans="1:11" ht="17.25" customHeight="1">
      <c r="A10" s="29" t="s">
        <v>18</v>
      </c>
      <c r="B10" s="13">
        <v>37795</v>
      </c>
      <c r="C10" s="13">
        <v>50967</v>
      </c>
      <c r="D10" s="13">
        <v>44970</v>
      </c>
      <c r="E10" s="13">
        <v>34876</v>
      </c>
      <c r="F10" s="13">
        <v>40290</v>
      </c>
      <c r="G10" s="13">
        <v>52780</v>
      </c>
      <c r="H10" s="13">
        <v>48104</v>
      </c>
      <c r="I10" s="13">
        <v>8255</v>
      </c>
      <c r="J10" s="13">
        <v>16173</v>
      </c>
      <c r="K10" s="11">
        <f>SUM(B10:J10)</f>
        <v>334210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230796</v>
      </c>
      <c r="C12" s="17">
        <f t="shared" si="3"/>
        <v>299647</v>
      </c>
      <c r="D12" s="17">
        <f t="shared" si="3"/>
        <v>298603</v>
      </c>
      <c r="E12" s="17">
        <f t="shared" si="3"/>
        <v>214840</v>
      </c>
      <c r="F12" s="17">
        <f t="shared" si="3"/>
        <v>278419</v>
      </c>
      <c r="G12" s="17">
        <f t="shared" si="3"/>
        <v>474142</v>
      </c>
      <c r="H12" s="17">
        <f t="shared" si="3"/>
        <v>227324</v>
      </c>
      <c r="I12" s="17">
        <f t="shared" si="3"/>
        <v>41885</v>
      </c>
      <c r="J12" s="17">
        <f t="shared" si="3"/>
        <v>116998</v>
      </c>
      <c r="K12" s="11">
        <f aca="true" t="shared" si="4" ref="K12:K27">SUM(B12:J12)</f>
        <v>2182654</v>
      </c>
    </row>
    <row r="13" spans="1:13" ht="17.25" customHeight="1">
      <c r="A13" s="14" t="s">
        <v>20</v>
      </c>
      <c r="B13" s="13">
        <v>108446</v>
      </c>
      <c r="C13" s="13">
        <v>151904</v>
      </c>
      <c r="D13" s="13">
        <v>155400</v>
      </c>
      <c r="E13" s="13">
        <v>108804</v>
      </c>
      <c r="F13" s="13">
        <v>139323</v>
      </c>
      <c r="G13" s="13">
        <v>222597</v>
      </c>
      <c r="H13" s="13">
        <v>103506</v>
      </c>
      <c r="I13" s="13">
        <v>23144</v>
      </c>
      <c r="J13" s="13">
        <v>60936</v>
      </c>
      <c r="K13" s="11">
        <f t="shared" si="4"/>
        <v>1074060</v>
      </c>
      <c r="L13" s="52"/>
      <c r="M13" s="53"/>
    </row>
    <row r="14" spans="1:12" ht="17.25" customHeight="1">
      <c r="A14" s="14" t="s">
        <v>21</v>
      </c>
      <c r="B14" s="13">
        <v>112428</v>
      </c>
      <c r="C14" s="13">
        <v>132833</v>
      </c>
      <c r="D14" s="13">
        <v>132454</v>
      </c>
      <c r="E14" s="13">
        <v>96579</v>
      </c>
      <c r="F14" s="13">
        <v>129047</v>
      </c>
      <c r="G14" s="13">
        <v>236054</v>
      </c>
      <c r="H14" s="13">
        <v>108207</v>
      </c>
      <c r="I14" s="13">
        <v>16069</v>
      </c>
      <c r="J14" s="13">
        <v>52719</v>
      </c>
      <c r="K14" s="11">
        <f t="shared" si="4"/>
        <v>1016390</v>
      </c>
      <c r="L14" s="52"/>
    </row>
    <row r="15" spans="1:11" ht="17.25" customHeight="1">
      <c r="A15" s="14" t="s">
        <v>22</v>
      </c>
      <c r="B15" s="13">
        <v>9922</v>
      </c>
      <c r="C15" s="13">
        <v>14910</v>
      </c>
      <c r="D15" s="13">
        <v>10749</v>
      </c>
      <c r="E15" s="13">
        <v>9457</v>
      </c>
      <c r="F15" s="13">
        <v>10049</v>
      </c>
      <c r="G15" s="13">
        <v>15491</v>
      </c>
      <c r="H15" s="13">
        <v>15611</v>
      </c>
      <c r="I15" s="13">
        <v>2672</v>
      </c>
      <c r="J15" s="13">
        <v>3343</v>
      </c>
      <c r="K15" s="11">
        <f t="shared" si="4"/>
        <v>92204</v>
      </c>
    </row>
    <row r="16" spans="1:11" ht="17.25" customHeight="1">
      <c r="A16" s="15" t="s">
        <v>95</v>
      </c>
      <c r="B16" s="13">
        <f>B17+B18+B19</f>
        <v>38730</v>
      </c>
      <c r="C16" s="13">
        <f aca="true" t="shared" si="5" ref="C16:J16">C17+C18+C19</f>
        <v>47027</v>
      </c>
      <c r="D16" s="13">
        <f t="shared" si="5"/>
        <v>47517</v>
      </c>
      <c r="E16" s="13">
        <f t="shared" si="5"/>
        <v>33490</v>
      </c>
      <c r="F16" s="13">
        <f t="shared" si="5"/>
        <v>51765</v>
      </c>
      <c r="G16" s="13">
        <f t="shared" si="5"/>
        <v>91177</v>
      </c>
      <c r="H16" s="13">
        <f t="shared" si="5"/>
        <v>35032</v>
      </c>
      <c r="I16" s="13">
        <f t="shared" si="5"/>
        <v>7541</v>
      </c>
      <c r="J16" s="13">
        <f t="shared" si="5"/>
        <v>19212</v>
      </c>
      <c r="K16" s="11">
        <f t="shared" si="4"/>
        <v>371491</v>
      </c>
    </row>
    <row r="17" spans="1:11" ht="17.25" customHeight="1">
      <c r="A17" s="14" t="s">
        <v>96</v>
      </c>
      <c r="B17" s="13">
        <v>22678</v>
      </c>
      <c r="C17" s="13">
        <v>30011</v>
      </c>
      <c r="D17" s="13">
        <v>28603</v>
      </c>
      <c r="E17" s="13">
        <v>20253</v>
      </c>
      <c r="F17" s="13">
        <v>31494</v>
      </c>
      <c r="G17" s="13">
        <v>52938</v>
      </c>
      <c r="H17" s="13">
        <v>22128</v>
      </c>
      <c r="I17" s="13">
        <v>4909</v>
      </c>
      <c r="J17" s="13">
        <v>11529</v>
      </c>
      <c r="K17" s="11">
        <f t="shared" si="4"/>
        <v>224543</v>
      </c>
    </row>
    <row r="18" spans="1:11" ht="17.25" customHeight="1">
      <c r="A18" s="14" t="s">
        <v>97</v>
      </c>
      <c r="B18" s="13">
        <v>13794</v>
      </c>
      <c r="C18" s="13">
        <v>13959</v>
      </c>
      <c r="D18" s="13">
        <v>16996</v>
      </c>
      <c r="E18" s="13">
        <v>11452</v>
      </c>
      <c r="F18" s="13">
        <v>18206</v>
      </c>
      <c r="G18" s="13">
        <v>34835</v>
      </c>
      <c r="H18" s="13">
        <v>9982</v>
      </c>
      <c r="I18" s="13">
        <v>2150</v>
      </c>
      <c r="J18" s="13">
        <v>6890</v>
      </c>
      <c r="K18" s="11">
        <f t="shared" si="4"/>
        <v>128264</v>
      </c>
    </row>
    <row r="19" spans="1:11" ht="17.25" customHeight="1">
      <c r="A19" s="14" t="s">
        <v>98</v>
      </c>
      <c r="B19" s="13">
        <v>2258</v>
      </c>
      <c r="C19" s="13">
        <v>3057</v>
      </c>
      <c r="D19" s="13">
        <v>1918</v>
      </c>
      <c r="E19" s="13">
        <v>1785</v>
      </c>
      <c r="F19" s="13">
        <v>2065</v>
      </c>
      <c r="G19" s="13">
        <v>3404</v>
      </c>
      <c r="H19" s="13">
        <v>2922</v>
      </c>
      <c r="I19" s="13">
        <v>482</v>
      </c>
      <c r="J19" s="13">
        <v>793</v>
      </c>
      <c r="K19" s="11">
        <f t="shared" si="4"/>
        <v>18684</v>
      </c>
    </row>
    <row r="20" spans="1:11" ht="17.25" customHeight="1">
      <c r="A20" s="16" t="s">
        <v>23</v>
      </c>
      <c r="B20" s="11">
        <f>+B21+B22+B23</f>
        <v>164861</v>
      </c>
      <c r="C20" s="11">
        <f aca="true" t="shared" si="6" ref="C20:J20">+C21+C22+C23</f>
        <v>183150</v>
      </c>
      <c r="D20" s="11">
        <f t="shared" si="6"/>
        <v>211417</v>
      </c>
      <c r="E20" s="11">
        <f t="shared" si="6"/>
        <v>134436</v>
      </c>
      <c r="F20" s="11">
        <f t="shared" si="6"/>
        <v>210534</v>
      </c>
      <c r="G20" s="11">
        <f t="shared" si="6"/>
        <v>391233</v>
      </c>
      <c r="H20" s="11">
        <f t="shared" si="6"/>
        <v>140809</v>
      </c>
      <c r="I20" s="11">
        <f t="shared" si="6"/>
        <v>32636</v>
      </c>
      <c r="J20" s="11">
        <f t="shared" si="6"/>
        <v>79469</v>
      </c>
      <c r="K20" s="11">
        <f t="shared" si="4"/>
        <v>1548545</v>
      </c>
    </row>
    <row r="21" spans="1:12" ht="17.25" customHeight="1">
      <c r="A21" s="12" t="s">
        <v>24</v>
      </c>
      <c r="B21" s="13">
        <v>86423</v>
      </c>
      <c r="C21" s="13">
        <v>106017</v>
      </c>
      <c r="D21" s="13">
        <v>123518</v>
      </c>
      <c r="E21" s="13">
        <v>77447</v>
      </c>
      <c r="F21" s="13">
        <v>118666</v>
      </c>
      <c r="G21" s="13">
        <v>204053</v>
      </c>
      <c r="H21" s="13">
        <v>78564</v>
      </c>
      <c r="I21" s="13">
        <v>20084</v>
      </c>
      <c r="J21" s="13">
        <v>45139</v>
      </c>
      <c r="K21" s="11">
        <f t="shared" si="4"/>
        <v>859911</v>
      </c>
      <c r="L21" s="52"/>
    </row>
    <row r="22" spans="1:12" ht="17.25" customHeight="1">
      <c r="A22" s="12" t="s">
        <v>25</v>
      </c>
      <c r="B22" s="13">
        <v>74126</v>
      </c>
      <c r="C22" s="13">
        <v>71895</v>
      </c>
      <c r="D22" s="13">
        <v>83372</v>
      </c>
      <c r="E22" s="13">
        <v>53709</v>
      </c>
      <c r="F22" s="13">
        <v>87702</v>
      </c>
      <c r="G22" s="13">
        <v>179883</v>
      </c>
      <c r="H22" s="13">
        <v>57146</v>
      </c>
      <c r="I22" s="13">
        <v>11635</v>
      </c>
      <c r="J22" s="13">
        <v>32912</v>
      </c>
      <c r="K22" s="11">
        <f t="shared" si="4"/>
        <v>652380</v>
      </c>
      <c r="L22" s="52"/>
    </row>
    <row r="23" spans="1:11" ht="17.25" customHeight="1">
      <c r="A23" s="12" t="s">
        <v>26</v>
      </c>
      <c r="B23" s="13">
        <v>4312</v>
      </c>
      <c r="C23" s="13">
        <v>5238</v>
      </c>
      <c r="D23" s="13">
        <v>4527</v>
      </c>
      <c r="E23" s="13">
        <v>3280</v>
      </c>
      <c r="F23" s="13">
        <v>4166</v>
      </c>
      <c r="G23" s="13">
        <v>7297</v>
      </c>
      <c r="H23" s="13">
        <v>5099</v>
      </c>
      <c r="I23" s="13">
        <v>917</v>
      </c>
      <c r="J23" s="13">
        <v>1418</v>
      </c>
      <c r="K23" s="11">
        <f t="shared" si="4"/>
        <v>36254</v>
      </c>
    </row>
    <row r="24" spans="1:11" ht="17.25" customHeight="1">
      <c r="A24" s="16" t="s">
        <v>27</v>
      </c>
      <c r="B24" s="13">
        <f>+B25+B26</f>
        <v>163157</v>
      </c>
      <c r="C24" s="13">
        <f aca="true" t="shared" si="7" ref="C24:J24">+C25+C26</f>
        <v>222100</v>
      </c>
      <c r="D24" s="13">
        <f t="shared" si="7"/>
        <v>238103</v>
      </c>
      <c r="E24" s="13">
        <f t="shared" si="7"/>
        <v>149120</v>
      </c>
      <c r="F24" s="13">
        <f t="shared" si="7"/>
        <v>184324</v>
      </c>
      <c r="G24" s="13">
        <f t="shared" si="7"/>
        <v>260872</v>
      </c>
      <c r="H24" s="13">
        <f t="shared" si="7"/>
        <v>125861</v>
      </c>
      <c r="I24" s="13">
        <f t="shared" si="7"/>
        <v>38560</v>
      </c>
      <c r="J24" s="13">
        <f t="shared" si="7"/>
        <v>104213</v>
      </c>
      <c r="K24" s="11">
        <f t="shared" si="4"/>
        <v>1486310</v>
      </c>
    </row>
    <row r="25" spans="1:12" ht="17.25" customHeight="1">
      <c r="A25" s="12" t="s">
        <v>130</v>
      </c>
      <c r="B25" s="13">
        <v>71106</v>
      </c>
      <c r="C25" s="13">
        <v>106397</v>
      </c>
      <c r="D25" s="13">
        <v>121951</v>
      </c>
      <c r="E25" s="13">
        <v>73713</v>
      </c>
      <c r="F25" s="13">
        <v>86496</v>
      </c>
      <c r="G25" s="13">
        <v>114286</v>
      </c>
      <c r="H25" s="13">
        <v>56819</v>
      </c>
      <c r="I25" s="13">
        <v>21791</v>
      </c>
      <c r="J25" s="13">
        <v>50517</v>
      </c>
      <c r="K25" s="11">
        <f t="shared" si="4"/>
        <v>703076</v>
      </c>
      <c r="L25" s="52"/>
    </row>
    <row r="26" spans="1:12" ht="17.25" customHeight="1">
      <c r="A26" s="12" t="s">
        <v>131</v>
      </c>
      <c r="B26" s="13">
        <v>92051</v>
      </c>
      <c r="C26" s="13">
        <v>115703</v>
      </c>
      <c r="D26" s="13">
        <v>116152</v>
      </c>
      <c r="E26" s="13">
        <v>75407</v>
      </c>
      <c r="F26" s="13">
        <v>97828</v>
      </c>
      <c r="G26" s="13">
        <v>146586</v>
      </c>
      <c r="H26" s="13">
        <v>69042</v>
      </c>
      <c r="I26" s="13">
        <v>16769</v>
      </c>
      <c r="J26" s="13">
        <v>53696</v>
      </c>
      <c r="K26" s="11">
        <f t="shared" si="4"/>
        <v>783234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9165</v>
      </c>
      <c r="I27" s="11">
        <v>0</v>
      </c>
      <c r="J27" s="11">
        <v>0</v>
      </c>
      <c r="K27" s="11">
        <f t="shared" si="4"/>
        <v>9165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6297.37</v>
      </c>
      <c r="I35" s="19">
        <v>0</v>
      </c>
      <c r="J35" s="19">
        <v>0</v>
      </c>
      <c r="K35" s="23">
        <f>SUM(B35:J35)</f>
        <v>6297.37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1785083.72</v>
      </c>
      <c r="C47" s="22">
        <f aca="true" t="shared" si="12" ref="C47:H47">+C48+C57</f>
        <v>2521508.67</v>
      </c>
      <c r="D47" s="22">
        <f t="shared" si="12"/>
        <v>2969826.61</v>
      </c>
      <c r="E47" s="22">
        <f t="shared" si="12"/>
        <v>1710420.0799999998</v>
      </c>
      <c r="F47" s="22">
        <f t="shared" si="12"/>
        <v>2279830.06</v>
      </c>
      <c r="G47" s="22">
        <f t="shared" si="12"/>
        <v>3189295.39</v>
      </c>
      <c r="H47" s="22">
        <f t="shared" si="12"/>
        <v>1698571.22</v>
      </c>
      <c r="I47" s="22">
        <f>+I48+I57</f>
        <v>652062.11</v>
      </c>
      <c r="J47" s="22">
        <f>+J48+J57</f>
        <v>1023661.5000000001</v>
      </c>
      <c r="K47" s="22">
        <f>SUM(B47:J47)</f>
        <v>17830259.360000003</v>
      </c>
    </row>
    <row r="48" spans="1:11" ht="17.25" customHeight="1">
      <c r="A48" s="16" t="s">
        <v>113</v>
      </c>
      <c r="B48" s="23">
        <f>SUM(B49:B56)</f>
        <v>1766267.93</v>
      </c>
      <c r="C48" s="23">
        <f aca="true" t="shared" si="13" ref="C48:J48">SUM(C49:C56)</f>
        <v>2497621.56</v>
      </c>
      <c r="D48" s="23">
        <f t="shared" si="13"/>
        <v>2943981.4699999997</v>
      </c>
      <c r="E48" s="23">
        <f t="shared" si="13"/>
        <v>1687703.1099999999</v>
      </c>
      <c r="F48" s="23">
        <f t="shared" si="13"/>
        <v>2256046.4</v>
      </c>
      <c r="G48" s="23">
        <f t="shared" si="13"/>
        <v>3159568.3200000003</v>
      </c>
      <c r="H48" s="23">
        <f t="shared" si="13"/>
        <v>1678314.83</v>
      </c>
      <c r="I48" s="23">
        <f t="shared" si="13"/>
        <v>652062.11</v>
      </c>
      <c r="J48" s="23">
        <f t="shared" si="13"/>
        <v>1009639.0900000001</v>
      </c>
      <c r="K48" s="23">
        <f aca="true" t="shared" si="14" ref="K48:K57">SUM(B48:J48)</f>
        <v>17651204.82</v>
      </c>
    </row>
    <row r="49" spans="1:11" ht="17.25" customHeight="1">
      <c r="A49" s="34" t="s">
        <v>44</v>
      </c>
      <c r="B49" s="23">
        <f aca="true" t="shared" si="15" ref="B49:H49">ROUND(B30*B7,2)</f>
        <v>1765225.88</v>
      </c>
      <c r="C49" s="23">
        <f t="shared" si="15"/>
        <v>2490246.73</v>
      </c>
      <c r="D49" s="23">
        <f t="shared" si="15"/>
        <v>2941798.76</v>
      </c>
      <c r="E49" s="23">
        <f t="shared" si="15"/>
        <v>1686853.74</v>
      </c>
      <c r="F49" s="23">
        <f t="shared" si="15"/>
        <v>2254361.94</v>
      </c>
      <c r="G49" s="23">
        <f t="shared" si="15"/>
        <v>3157092.04</v>
      </c>
      <c r="H49" s="23">
        <f t="shared" si="15"/>
        <v>1670999.38</v>
      </c>
      <c r="I49" s="23">
        <f>ROUND(I30*I7,2)</f>
        <v>650996.39</v>
      </c>
      <c r="J49" s="23">
        <f>ROUND(J30*J7,2)</f>
        <v>1007422.05</v>
      </c>
      <c r="K49" s="23">
        <f t="shared" si="14"/>
        <v>17624996.91</v>
      </c>
    </row>
    <row r="50" spans="1:11" ht="17.25" customHeight="1">
      <c r="A50" s="34" t="s">
        <v>45</v>
      </c>
      <c r="B50" s="19">
        <v>0</v>
      </c>
      <c r="C50" s="23">
        <f>ROUND(C31*C7,2)</f>
        <v>5535.28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5535.28</v>
      </c>
    </row>
    <row r="51" spans="1:11" ht="17.25" customHeight="1">
      <c r="A51" s="67" t="s">
        <v>106</v>
      </c>
      <c r="B51" s="68">
        <f aca="true" t="shared" si="16" ref="B51:H51">ROUND(B32*B7,2)</f>
        <v>-3049.63</v>
      </c>
      <c r="C51" s="68">
        <f t="shared" si="16"/>
        <v>-3934.17</v>
      </c>
      <c r="D51" s="68">
        <f t="shared" si="16"/>
        <v>-4203.05</v>
      </c>
      <c r="E51" s="68">
        <f t="shared" si="16"/>
        <v>-2596.03</v>
      </c>
      <c r="F51" s="68">
        <f t="shared" si="16"/>
        <v>-3597.06</v>
      </c>
      <c r="G51" s="68">
        <f t="shared" si="16"/>
        <v>-4953.8</v>
      </c>
      <c r="H51" s="68">
        <f t="shared" si="16"/>
        <v>-2696.96</v>
      </c>
      <c r="I51" s="19">
        <v>0</v>
      </c>
      <c r="J51" s="19">
        <v>0</v>
      </c>
      <c r="K51" s="68">
        <f>SUM(B51:J51)</f>
        <v>-25030.7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6297.37</v>
      </c>
      <c r="I53" s="31">
        <f>+I35</f>
        <v>0</v>
      </c>
      <c r="J53" s="31">
        <f>+J35</f>
        <v>0</v>
      </c>
      <c r="K53" s="23">
        <f t="shared" si="14"/>
        <v>6297.37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18815.79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179054.54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-384675.07</v>
      </c>
      <c r="C61" s="35">
        <f t="shared" si="17"/>
        <v>-217695.59000000003</v>
      </c>
      <c r="D61" s="35">
        <f t="shared" si="17"/>
        <v>-268710.81</v>
      </c>
      <c r="E61" s="35">
        <f t="shared" si="17"/>
        <v>-427291.47</v>
      </c>
      <c r="F61" s="35">
        <f t="shared" si="17"/>
        <v>-402395.20999999996</v>
      </c>
      <c r="G61" s="35">
        <f t="shared" si="17"/>
        <v>-416547.98</v>
      </c>
      <c r="H61" s="35">
        <f t="shared" si="17"/>
        <v>-197114.25</v>
      </c>
      <c r="I61" s="35">
        <f t="shared" si="17"/>
        <v>-98754.14</v>
      </c>
      <c r="J61" s="35">
        <f t="shared" si="17"/>
        <v>-71835.02</v>
      </c>
      <c r="K61" s="35">
        <f>SUM(B61:J61)</f>
        <v>-2485019.54</v>
      </c>
    </row>
    <row r="62" spans="1:11" ht="18.75" customHeight="1">
      <c r="A62" s="16" t="s">
        <v>75</v>
      </c>
      <c r="B62" s="35">
        <f aca="true" t="shared" si="18" ref="B62:J62">B63+B64+B65+B66+B67+B68</f>
        <v>-370164.12</v>
      </c>
      <c r="C62" s="35">
        <f t="shared" si="18"/>
        <v>-196553.93000000002</v>
      </c>
      <c r="D62" s="35">
        <f t="shared" si="18"/>
        <v>-247687.64</v>
      </c>
      <c r="E62" s="35">
        <f t="shared" si="18"/>
        <v>-413326.70999999996</v>
      </c>
      <c r="F62" s="35">
        <f t="shared" si="18"/>
        <v>-423121.16</v>
      </c>
      <c r="G62" s="35">
        <f t="shared" si="18"/>
        <v>-387298.62</v>
      </c>
      <c r="H62" s="35">
        <f t="shared" si="18"/>
        <v>-182795.2</v>
      </c>
      <c r="I62" s="35">
        <f t="shared" si="18"/>
        <v>-31369</v>
      </c>
      <c r="J62" s="35">
        <f t="shared" si="18"/>
        <v>-61457.4</v>
      </c>
      <c r="K62" s="35">
        <f aca="true" t="shared" si="19" ref="K62:K91">SUM(B62:J62)</f>
        <v>-2313773.78</v>
      </c>
    </row>
    <row r="63" spans="1:11" ht="18.75" customHeight="1">
      <c r="A63" s="12" t="s">
        <v>76</v>
      </c>
      <c r="B63" s="35">
        <f>-ROUND(B9*$D$3,2)</f>
        <v>-143621</v>
      </c>
      <c r="C63" s="35">
        <f aca="true" t="shared" si="20" ref="C63:J63">-ROUND(C9*$D$3,2)</f>
        <v>-193674.6</v>
      </c>
      <c r="D63" s="35">
        <f t="shared" si="20"/>
        <v>-170886</v>
      </c>
      <c r="E63" s="35">
        <f t="shared" si="20"/>
        <v>-132528.8</v>
      </c>
      <c r="F63" s="35">
        <f t="shared" si="20"/>
        <v>-153102</v>
      </c>
      <c r="G63" s="35">
        <f t="shared" si="20"/>
        <v>-200564</v>
      </c>
      <c r="H63" s="35">
        <f t="shared" si="20"/>
        <v>-182795.2</v>
      </c>
      <c r="I63" s="35">
        <f t="shared" si="20"/>
        <v>-31369</v>
      </c>
      <c r="J63" s="35">
        <f t="shared" si="20"/>
        <v>-61457.4</v>
      </c>
      <c r="K63" s="35">
        <f t="shared" si="19"/>
        <v>-1269997.9999999998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-3879.8</v>
      </c>
      <c r="C65" s="35">
        <v>-182.4</v>
      </c>
      <c r="D65" s="35">
        <v>-1128.6</v>
      </c>
      <c r="E65" s="35">
        <v>-2386.4</v>
      </c>
      <c r="F65" s="35">
        <v>-1569.4</v>
      </c>
      <c r="G65" s="35">
        <v>-1835.4</v>
      </c>
      <c r="H65" s="19">
        <v>0</v>
      </c>
      <c r="I65" s="19">
        <v>0</v>
      </c>
      <c r="J65" s="19">
        <v>0</v>
      </c>
      <c r="K65" s="35">
        <f t="shared" si="19"/>
        <v>-10982</v>
      </c>
    </row>
    <row r="66" spans="1:11" ht="18.75" customHeight="1">
      <c r="A66" s="12" t="s">
        <v>107</v>
      </c>
      <c r="B66" s="35">
        <v>-3116</v>
      </c>
      <c r="C66" s="35">
        <v>-452.2</v>
      </c>
      <c r="D66" s="35">
        <v>-1793.6</v>
      </c>
      <c r="E66" s="35">
        <v>-763.8</v>
      </c>
      <c r="F66" s="35">
        <v>-505.4</v>
      </c>
      <c r="G66" s="35">
        <v>-1436.4</v>
      </c>
      <c r="H66" s="19">
        <v>0</v>
      </c>
      <c r="I66" s="19">
        <v>0</v>
      </c>
      <c r="J66" s="19">
        <v>0</v>
      </c>
      <c r="K66" s="35">
        <f t="shared" si="19"/>
        <v>-8067.4</v>
      </c>
    </row>
    <row r="67" spans="1:11" ht="18.75" customHeight="1">
      <c r="A67" s="12" t="s">
        <v>53</v>
      </c>
      <c r="B67" s="35">
        <v>-219502.32</v>
      </c>
      <c r="C67" s="35">
        <v>-2244.73</v>
      </c>
      <c r="D67" s="35">
        <v>-73879.44</v>
      </c>
      <c r="E67" s="35">
        <v>-277647.71</v>
      </c>
      <c r="F67" s="35">
        <v>-267944.36</v>
      </c>
      <c r="G67" s="35">
        <v>-183462.82</v>
      </c>
      <c r="H67" s="19">
        <v>0</v>
      </c>
      <c r="I67" s="19">
        <v>0</v>
      </c>
      <c r="J67" s="19">
        <v>0</v>
      </c>
      <c r="K67" s="35">
        <f t="shared" si="19"/>
        <v>-1024681.3799999999</v>
      </c>
    </row>
    <row r="68" spans="1:11" ht="18.75" customHeight="1">
      <c r="A68" s="12" t="s">
        <v>54</v>
      </c>
      <c r="B68" s="35">
        <v>-45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-14510.95</v>
      </c>
      <c r="C69" s="68">
        <f t="shared" si="21"/>
        <v>-21141.66</v>
      </c>
      <c r="D69" s="68">
        <f t="shared" si="21"/>
        <v>-21023.170000000002</v>
      </c>
      <c r="E69" s="68">
        <f t="shared" si="21"/>
        <v>-13964.76</v>
      </c>
      <c r="F69" s="68">
        <f t="shared" si="21"/>
        <v>-19583.81</v>
      </c>
      <c r="G69" s="68">
        <f t="shared" si="21"/>
        <v>-29249.36</v>
      </c>
      <c r="H69" s="68">
        <f t="shared" si="21"/>
        <v>-14319.05</v>
      </c>
      <c r="I69" s="68">
        <f t="shared" si="21"/>
        <v>-67385.14</v>
      </c>
      <c r="J69" s="68">
        <f t="shared" si="21"/>
        <v>-10377.62</v>
      </c>
      <c r="K69" s="68">
        <f t="shared" si="19"/>
        <v>-211555.51999999996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48">
        <v>40309.76</v>
      </c>
      <c r="G101" s="19">
        <v>0</v>
      </c>
      <c r="H101" s="19">
        <v>0</v>
      </c>
      <c r="I101" s="19">
        <v>0</v>
      </c>
      <c r="J101" s="19">
        <v>0</v>
      </c>
      <c r="K101" s="48">
        <f>SUM(B101:J101)</f>
        <v>40309.76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1400408.6500000001</v>
      </c>
      <c r="C104" s="24">
        <f t="shared" si="22"/>
        <v>2303813.0799999996</v>
      </c>
      <c r="D104" s="24">
        <f t="shared" si="22"/>
        <v>2701115.8</v>
      </c>
      <c r="E104" s="24">
        <f t="shared" si="22"/>
        <v>1283128.6099999999</v>
      </c>
      <c r="F104" s="24">
        <f t="shared" si="22"/>
        <v>1877434.8499999999</v>
      </c>
      <c r="G104" s="24">
        <f t="shared" si="22"/>
        <v>2772747.41</v>
      </c>
      <c r="H104" s="24">
        <f t="shared" si="22"/>
        <v>1501456.97</v>
      </c>
      <c r="I104" s="24">
        <f>+I105+I106</f>
        <v>553307.97</v>
      </c>
      <c r="J104" s="24">
        <f>+J105+J106</f>
        <v>951826.4800000001</v>
      </c>
      <c r="K104" s="48">
        <f>SUM(B104:J104)</f>
        <v>15345239.82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1381592.86</v>
      </c>
      <c r="C105" s="24">
        <f t="shared" si="23"/>
        <v>2279925.9699999997</v>
      </c>
      <c r="D105" s="24">
        <f t="shared" si="23"/>
        <v>2675270.6599999997</v>
      </c>
      <c r="E105" s="24">
        <f t="shared" si="23"/>
        <v>1260411.64</v>
      </c>
      <c r="F105" s="24">
        <f t="shared" si="23"/>
        <v>1853651.19</v>
      </c>
      <c r="G105" s="24">
        <f t="shared" si="23"/>
        <v>2743020.3400000003</v>
      </c>
      <c r="H105" s="24">
        <f t="shared" si="23"/>
        <v>1481200.58</v>
      </c>
      <c r="I105" s="24">
        <f t="shared" si="23"/>
        <v>553307.97</v>
      </c>
      <c r="J105" s="24">
        <f t="shared" si="23"/>
        <v>937804.0700000001</v>
      </c>
      <c r="K105" s="48">
        <f>SUM(B105:J105)</f>
        <v>15166185.280000001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18815.79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179054.54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15345239.82</v>
      </c>
      <c r="L112" s="54"/>
    </row>
    <row r="113" spans="1:11" ht="18.75" customHeight="1">
      <c r="A113" s="26" t="s">
        <v>71</v>
      </c>
      <c r="B113" s="27">
        <v>183770.17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183770.17</v>
      </c>
    </row>
    <row r="114" spans="1:11" ht="18.75" customHeight="1">
      <c r="A114" s="26" t="s">
        <v>72</v>
      </c>
      <c r="B114" s="27">
        <v>1216638.48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1216638.48</v>
      </c>
    </row>
    <row r="115" spans="1:11" ht="18.75" customHeight="1">
      <c r="A115" s="26" t="s">
        <v>73</v>
      </c>
      <c r="B115" s="40">
        <v>0</v>
      </c>
      <c r="C115" s="27">
        <f>+C104</f>
        <v>2303813.0799999996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2303813.0799999996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2701115.8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2701115.8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1283128.6099999999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1283128.6099999999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451436.82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451436.82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766703.6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766703.6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75579.82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75579.82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583714.61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583714.61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831137.08</v>
      </c>
      <c r="H122" s="40">
        <v>0</v>
      </c>
      <c r="I122" s="40">
        <v>0</v>
      </c>
      <c r="J122" s="40">
        <v>0</v>
      </c>
      <c r="K122" s="41">
        <f t="shared" si="25"/>
        <v>831137.08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64178.08</v>
      </c>
      <c r="H123" s="40">
        <v>0</v>
      </c>
      <c r="I123" s="40">
        <v>0</v>
      </c>
      <c r="J123" s="40">
        <v>0</v>
      </c>
      <c r="K123" s="41">
        <f t="shared" si="25"/>
        <v>64178.08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407578.81</v>
      </c>
      <c r="H124" s="40">
        <v>0</v>
      </c>
      <c r="I124" s="40">
        <v>0</v>
      </c>
      <c r="J124" s="40">
        <v>0</v>
      </c>
      <c r="K124" s="41">
        <f t="shared" si="25"/>
        <v>407578.81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402267.58</v>
      </c>
      <c r="H125" s="40">
        <v>0</v>
      </c>
      <c r="I125" s="40">
        <v>0</v>
      </c>
      <c r="J125" s="40">
        <v>0</v>
      </c>
      <c r="K125" s="41">
        <f t="shared" si="25"/>
        <v>402267.58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1067585.86</v>
      </c>
      <c r="H126" s="40">
        <v>0</v>
      </c>
      <c r="I126" s="40">
        <v>0</v>
      </c>
      <c r="J126" s="40">
        <v>0</v>
      </c>
      <c r="K126" s="41">
        <f t="shared" si="25"/>
        <v>1067585.86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540513.89</v>
      </c>
      <c r="I127" s="40">
        <v>0</v>
      </c>
      <c r="J127" s="40">
        <v>0</v>
      </c>
      <c r="K127" s="41">
        <f t="shared" si="25"/>
        <v>540513.89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960943.08</v>
      </c>
      <c r="I128" s="40">
        <v>0</v>
      </c>
      <c r="J128" s="40">
        <v>0</v>
      </c>
      <c r="K128" s="41">
        <f t="shared" si="25"/>
        <v>960943.08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553307.97</v>
      </c>
      <c r="J129" s="40">
        <v>0</v>
      </c>
      <c r="K129" s="41">
        <f t="shared" si="25"/>
        <v>553307.97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951826.48</v>
      </c>
      <c r="K130" s="44">
        <f t="shared" si="25"/>
        <v>951826.48</v>
      </c>
    </row>
    <row r="131" spans="1:11" ht="18.75" customHeight="1">
      <c r="A131" s="75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2016-09-12T19:21:46Z</dcterms:modified>
  <cp:category/>
  <cp:version/>
  <cp:contentType/>
  <cp:contentStatus/>
</cp:coreProperties>
</file>