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<sst xmlns="http://schemas.openxmlformats.org/spreadsheetml/2006/main" count="135" uniqueCount="135">
  <si>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</si>
  <si>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</si>
  <si>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</si>
  <si>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</si>
  <si>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</si>
  <si>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</si>
  <si>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</si>
  <si>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</si>
  <si>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</si>
  <si>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</si>
  <si>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</si>
  <si>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</si>
  <si>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</si>
  <si>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</si>
  <si>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</si>
  <si>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</si>
  <si>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</si>
  <si>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</si>
  <si>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</si>
  <si>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</si>
  <si>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</si>
  <si>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</si>
  <si>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</si>
  <si>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</si>
  <si>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</si>
  <si>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</si>
  <si>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</si>
  <si>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</si>
  <si>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</si>
  <si>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</si>
  <si>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</si>
  <si>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</si>
  <si>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</si>
  <si>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</si>
  <si>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</si>
  <si>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</si>
  <si>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</si>
  <si>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</si>
  <si>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</si>
  <si>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</si>
  <si>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</si>
  <si>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</si>
  <si>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</si>
  <si>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</si>
  <si>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</si>
  <si>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</si>
  <si>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</si>
  <si>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</si>
  <si>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</si>
  <si>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</si>
  <si>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</si>
  <si>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</si>
  <si>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</si>
  <si>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</si>
  <si>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</si>
  <si>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</si>
  <si>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</si>
  <si>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</si>
  <si>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</si>
  <si>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</si>
  <si>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</si>
  <si>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</si>
  <si>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</si>
  <si>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</si>
  <si>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</si>
  <si>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</si>
  <si>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</si>
  <si>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</si>
  <si>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</si>
  <si>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</si>
  <si>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</si>
  <si>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</si>
  <si>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</si>
  <si>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</si>
  <si>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</si>
  <si>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</si>
  <si>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</si>
  <si>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</si>
  <si>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</si>
  <si>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</si>
  <si>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</si>
  <si>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</si>
  <si>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</si>
  <si>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</si>
  <si>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</si>
  <si>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</si>
  <si>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</si>
  <si>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</si>
  <si>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</si>
  <si>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</si>
  <si>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</si>
  <si>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</si>
  <si>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</si>
  <si>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</si>
  <si>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</si>
  <si>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</si>
  <si>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</si>
  <si>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</si>
  <si>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</si>
  <si>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</si>
  <si>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</si>
  <si>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</si>
  <si>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</si>
  <si>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</si>
  <si>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</si>
  <si>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</si>
  <si>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</si>
  <si>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</si>
  <si>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</si>
  <si>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</si>
  <si>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</si>
  <si>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</si>
  <si>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</si>
  <si>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</si>
  <si>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</si>
  <si>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</si>
  <si>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</si>
  <si>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</si>
  <si>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</si>
  <si>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</si>
  <si>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</si>
  <si>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</si>
  <si>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</si>
  <si>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</si>
  <si>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</si>
  <si>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</si>
  <si>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</si>
  <si>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</si>
  <si>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</si>
  <si>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</si>
  <si>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</si>
  <si>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</si>
  <si>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09/09/16 - VENCIMENTO 20/09/16</t>
  </si>
  <si>
    <t>6.3. Revisão de Remuneração pelo Transporte Coletivo ¹</t>
  </si>
  <si>
    <t xml:space="preserve">   ¹ - Pagamento de combustível não fóssil de abril a julho/16.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</si>
</sst>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619276</v>
      </c>
      <c r="C7" s="9">
        <f t="shared" si="0"/>
        <v>785320</v>
      </c>
      <c r="D7" s="9">
        <f t="shared" si="0"/>
        <v>843062</v>
      </c>
      <c r="E7" s="9">
        <f t="shared" si="0"/>
        <v>542138</v>
      </c>
      <c r="F7" s="9">
        <f t="shared" si="0"/>
        <v>743957</v>
      </c>
      <c r="G7" s="9">
        <f t="shared" si="0"/>
        <v>1242696</v>
      </c>
      <c r="H7" s="9">
        <f t="shared" si="0"/>
        <v>569603</v>
      </c>
      <c r="I7" s="9">
        <f t="shared" si="0"/>
        <v>125890</v>
      </c>
      <c r="J7" s="9">
        <f t="shared" si="0"/>
        <v>334893</v>
      </c>
      <c r="K7" s="9">
        <f t="shared" si="0"/>
        <v>5806835</v>
      </c>
      <c r="L7" s="52"/>
    </row>
    <row r="8" spans="1:11" ht="17.25" customHeight="1">
      <c r="A8" s="10" t="s">
        <v>99</v>
      </c>
      <c r="B8" s="11">
        <f>B9+B12+B16</f>
        <v>301136</v>
      </c>
      <c r="C8" s="11">
        <f aca="true" t="shared" si="1" ref="C8:J8">C9+C12+C16</f>
        <v>392544</v>
      </c>
      <c r="D8" s="11">
        <f t="shared" si="1"/>
        <v>395705</v>
      </c>
      <c r="E8" s="11">
        <f t="shared" si="1"/>
        <v>272238</v>
      </c>
      <c r="F8" s="11">
        <f t="shared" si="1"/>
        <v>362742</v>
      </c>
      <c r="G8" s="11">
        <f t="shared" si="1"/>
        <v>609149</v>
      </c>
      <c r="H8" s="11">
        <f t="shared" si="1"/>
        <v>306249</v>
      </c>
      <c r="I8" s="11">
        <f t="shared" si="1"/>
        <v>56700</v>
      </c>
      <c r="J8" s="11">
        <f t="shared" si="1"/>
        <v>154448</v>
      </c>
      <c r="K8" s="11">
        <f>SUM(B8:J8)</f>
        <v>2850911</v>
      </c>
    </row>
    <row r="9" spans="1:11" ht="17.25" customHeight="1">
      <c r="A9" s="15" t="s">
        <v>17</v>
      </c>
      <c r="B9" s="13">
        <f>+B10+B11</f>
        <v>38367</v>
      </c>
      <c r="C9" s="13">
        <f aca="true" t="shared" si="2" ref="C9:J9">+C10+C11</f>
        <v>53446</v>
      </c>
      <c r="D9" s="13">
        <f t="shared" si="2"/>
        <v>49634</v>
      </c>
      <c r="E9" s="13">
        <f t="shared" si="2"/>
        <v>35391</v>
      </c>
      <c r="F9" s="13">
        <f t="shared" si="2"/>
        <v>41225</v>
      </c>
      <c r="G9" s="13">
        <f t="shared" si="2"/>
        <v>53001</v>
      </c>
      <c r="H9" s="13">
        <f t="shared" si="2"/>
        <v>48660</v>
      </c>
      <c r="I9" s="13">
        <f t="shared" si="2"/>
        <v>8645</v>
      </c>
      <c r="J9" s="13">
        <f t="shared" si="2"/>
        <v>17945</v>
      </c>
      <c r="K9" s="11">
        <f>SUM(B9:J9)</f>
        <v>346314</v>
      </c>
    </row>
    <row r="10" spans="1:11" ht="17.25" customHeight="1">
      <c r="A10" s="29" t="s">
        <v>18</v>
      </c>
      <c r="B10" s="13">
        <v>38367</v>
      </c>
      <c r="C10" s="13">
        <v>53446</v>
      </c>
      <c r="D10" s="13">
        <v>49634</v>
      </c>
      <c r="E10" s="13">
        <v>35391</v>
      </c>
      <c r="F10" s="13">
        <v>41225</v>
      </c>
      <c r="G10" s="13">
        <v>53001</v>
      </c>
      <c r="H10" s="13">
        <v>48660</v>
      </c>
      <c r="I10" s="13">
        <v>8645</v>
      </c>
      <c r="J10" s="13">
        <v>17945</v>
      </c>
      <c r="K10" s="11">
        <f>SUM(B10:J10)</f>
        <v>346314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223911</v>
      </c>
      <c r="C12" s="17">
        <f t="shared" si="3"/>
        <v>291912</v>
      </c>
      <c r="D12" s="17">
        <f t="shared" si="3"/>
        <v>297210</v>
      </c>
      <c r="E12" s="17">
        <f t="shared" si="3"/>
        <v>203536</v>
      </c>
      <c r="F12" s="17">
        <f t="shared" si="3"/>
        <v>269055</v>
      </c>
      <c r="G12" s="17">
        <f t="shared" si="3"/>
        <v>462933</v>
      </c>
      <c r="H12" s="17">
        <f t="shared" si="3"/>
        <v>222919</v>
      </c>
      <c r="I12" s="17">
        <f t="shared" si="3"/>
        <v>40466</v>
      </c>
      <c r="J12" s="17">
        <f t="shared" si="3"/>
        <v>116883</v>
      </c>
      <c r="K12" s="11">
        <f aca="true" t="shared" si="4" ref="K12:K27">SUM(B12:J12)</f>
        <v>2128825</v>
      </c>
    </row>
    <row r="13" spans="1:13" ht="17.25" customHeight="1">
      <c r="A13" s="14" t="s">
        <v>20</v>
      </c>
      <c r="B13" s="13">
        <v>104327</v>
      </c>
      <c r="C13" s="13">
        <v>146210</v>
      </c>
      <c r="D13" s="13">
        <v>153602</v>
      </c>
      <c r="E13" s="13">
        <v>101938</v>
      </c>
      <c r="F13" s="13">
        <v>132337</v>
      </c>
      <c r="G13" s="13">
        <v>214906</v>
      </c>
      <c r="H13" s="13">
        <v>100329</v>
      </c>
      <c r="I13" s="13">
        <v>22178</v>
      </c>
      <c r="J13" s="13">
        <v>60268</v>
      </c>
      <c r="K13" s="11">
        <f t="shared" si="4"/>
        <v>1036095</v>
      </c>
      <c r="L13" s="52"/>
      <c r="M13" s="53"/>
    </row>
    <row r="14" spans="1:12" ht="17.25" customHeight="1">
      <c r="A14" s="14" t="s">
        <v>21</v>
      </c>
      <c r="B14" s="13">
        <v>109536</v>
      </c>
      <c r="C14" s="13">
        <v>130997</v>
      </c>
      <c r="D14" s="13">
        <v>132818</v>
      </c>
      <c r="E14" s="13">
        <v>92130</v>
      </c>
      <c r="F14" s="13">
        <v>126944</v>
      </c>
      <c r="G14" s="13">
        <v>232681</v>
      </c>
      <c r="H14" s="13">
        <v>106867</v>
      </c>
      <c r="I14" s="13">
        <v>15756</v>
      </c>
      <c r="J14" s="13">
        <v>53104</v>
      </c>
      <c r="K14" s="11">
        <f t="shared" si="4"/>
        <v>1000833</v>
      </c>
      <c r="L14" s="52"/>
    </row>
    <row r="15" spans="1:11" ht="17.25" customHeight="1">
      <c r="A15" s="14" t="s">
        <v>22</v>
      </c>
      <c r="B15" s="13">
        <v>10048</v>
      </c>
      <c r="C15" s="13">
        <v>14705</v>
      </c>
      <c r="D15" s="13">
        <v>10790</v>
      </c>
      <c r="E15" s="13">
        <v>9468</v>
      </c>
      <c r="F15" s="13">
        <v>9774</v>
      </c>
      <c r="G15" s="13">
        <v>15346</v>
      </c>
      <c r="H15" s="13">
        <v>15723</v>
      </c>
      <c r="I15" s="13">
        <v>2532</v>
      </c>
      <c r="J15" s="13">
        <v>3511</v>
      </c>
      <c r="K15" s="11">
        <f t="shared" si="4"/>
        <v>91897</v>
      </c>
    </row>
    <row r="16" spans="1:11" ht="17.25" customHeight="1">
      <c r="A16" s="15" t="s">
        <v>95</v>
      </c>
      <c r="B16" s="13">
        <f>B17+B18+B19</f>
        <v>38858</v>
      </c>
      <c r="C16" s="13">
        <f aca="true" t="shared" si="5" ref="C16:J16">C17+C18+C19</f>
        <v>47186</v>
      </c>
      <c r="D16" s="13">
        <f t="shared" si="5"/>
        <v>48861</v>
      </c>
      <c r="E16" s="13">
        <f t="shared" si="5"/>
        <v>33311</v>
      </c>
      <c r="F16" s="13">
        <f t="shared" si="5"/>
        <v>52462</v>
      </c>
      <c r="G16" s="13">
        <f t="shared" si="5"/>
        <v>93215</v>
      </c>
      <c r="H16" s="13">
        <f t="shared" si="5"/>
        <v>34670</v>
      </c>
      <c r="I16" s="13">
        <f t="shared" si="5"/>
        <v>7589</v>
      </c>
      <c r="J16" s="13">
        <f t="shared" si="5"/>
        <v>19620</v>
      </c>
      <c r="K16" s="11">
        <f t="shared" si="4"/>
        <v>375772</v>
      </c>
    </row>
    <row r="17" spans="1:11" ht="17.25" customHeight="1">
      <c r="A17" s="14" t="s">
        <v>96</v>
      </c>
      <c r="B17" s="13">
        <v>22392</v>
      </c>
      <c r="C17" s="13">
        <v>29803</v>
      </c>
      <c r="D17" s="13">
        <v>29345</v>
      </c>
      <c r="E17" s="13">
        <v>19780</v>
      </c>
      <c r="F17" s="13">
        <v>31561</v>
      </c>
      <c r="G17" s="13">
        <v>52992</v>
      </c>
      <c r="H17" s="13">
        <v>21410</v>
      </c>
      <c r="I17" s="13">
        <v>4859</v>
      </c>
      <c r="J17" s="13">
        <v>11523</v>
      </c>
      <c r="K17" s="11">
        <f t="shared" si="4"/>
        <v>223665</v>
      </c>
    </row>
    <row r="18" spans="1:11" ht="17.25" customHeight="1">
      <c r="A18" s="14" t="s">
        <v>97</v>
      </c>
      <c r="B18" s="13">
        <v>14250</v>
      </c>
      <c r="C18" s="13">
        <v>14430</v>
      </c>
      <c r="D18" s="13">
        <v>17617</v>
      </c>
      <c r="E18" s="13">
        <v>11842</v>
      </c>
      <c r="F18" s="13">
        <v>18913</v>
      </c>
      <c r="G18" s="13">
        <v>36841</v>
      </c>
      <c r="H18" s="13">
        <v>10544</v>
      </c>
      <c r="I18" s="13">
        <v>2273</v>
      </c>
      <c r="J18" s="13">
        <v>7327</v>
      </c>
      <c r="K18" s="11">
        <f t="shared" si="4"/>
        <v>134037</v>
      </c>
    </row>
    <row r="19" spans="1:11" ht="17.25" customHeight="1">
      <c r="A19" s="14" t="s">
        <v>98</v>
      </c>
      <c r="B19" s="13">
        <v>2216</v>
      </c>
      <c r="C19" s="13">
        <v>2953</v>
      </c>
      <c r="D19" s="13">
        <v>1899</v>
      </c>
      <c r="E19" s="13">
        <v>1689</v>
      </c>
      <c r="F19" s="13">
        <v>1988</v>
      </c>
      <c r="G19" s="13">
        <v>3382</v>
      </c>
      <c r="H19" s="13">
        <v>2716</v>
      </c>
      <c r="I19" s="13">
        <v>457</v>
      </c>
      <c r="J19" s="13">
        <v>770</v>
      </c>
      <c r="K19" s="11">
        <f t="shared" si="4"/>
        <v>18070</v>
      </c>
    </row>
    <row r="20" spans="1:11" ht="17.25" customHeight="1">
      <c r="A20" s="16" t="s">
        <v>23</v>
      </c>
      <c r="B20" s="11">
        <f>+B21+B22+B23</f>
        <v>160840</v>
      </c>
      <c r="C20" s="11">
        <f aca="true" t="shared" si="6" ref="C20:J20">+C21+C22+C23</f>
        <v>180683</v>
      </c>
      <c r="D20" s="11">
        <f t="shared" si="6"/>
        <v>211601</v>
      </c>
      <c r="E20" s="11">
        <f t="shared" si="6"/>
        <v>129220</v>
      </c>
      <c r="F20" s="11">
        <f t="shared" si="6"/>
        <v>205524</v>
      </c>
      <c r="G20" s="11">
        <f t="shared" si="6"/>
        <v>381863</v>
      </c>
      <c r="H20" s="11">
        <f t="shared" si="6"/>
        <v>137418</v>
      </c>
      <c r="I20" s="11">
        <f t="shared" si="6"/>
        <v>32308</v>
      </c>
      <c r="J20" s="11">
        <f t="shared" si="6"/>
        <v>78804</v>
      </c>
      <c r="K20" s="11">
        <f t="shared" si="4"/>
        <v>1518261</v>
      </c>
    </row>
    <row r="21" spans="1:12" ht="17.25" customHeight="1">
      <c r="A21" s="12" t="s">
        <v>24</v>
      </c>
      <c r="B21" s="13">
        <v>83313</v>
      </c>
      <c r="C21" s="13">
        <v>103355</v>
      </c>
      <c r="D21" s="13">
        <v>123144</v>
      </c>
      <c r="E21" s="13">
        <v>73331</v>
      </c>
      <c r="F21" s="13">
        <v>113224</v>
      </c>
      <c r="G21" s="13">
        <v>195499</v>
      </c>
      <c r="H21" s="13">
        <v>74424</v>
      </c>
      <c r="I21" s="13">
        <v>19732</v>
      </c>
      <c r="J21" s="13">
        <v>44871</v>
      </c>
      <c r="K21" s="11">
        <f t="shared" si="4"/>
        <v>830893</v>
      </c>
      <c r="L21" s="52"/>
    </row>
    <row r="22" spans="1:12" ht="17.25" customHeight="1">
      <c r="A22" s="12" t="s">
        <v>25</v>
      </c>
      <c r="B22" s="13">
        <v>72834</v>
      </c>
      <c r="C22" s="13">
        <v>71852</v>
      </c>
      <c r="D22" s="13">
        <v>83754</v>
      </c>
      <c r="E22" s="13">
        <v>52501</v>
      </c>
      <c r="F22" s="13">
        <v>88028</v>
      </c>
      <c r="G22" s="13">
        <v>178740</v>
      </c>
      <c r="H22" s="13">
        <v>57703</v>
      </c>
      <c r="I22" s="13">
        <v>11539</v>
      </c>
      <c r="J22" s="13">
        <v>32377</v>
      </c>
      <c r="K22" s="11">
        <f t="shared" si="4"/>
        <v>649328</v>
      </c>
      <c r="L22" s="52"/>
    </row>
    <row r="23" spans="1:11" ht="17.25" customHeight="1">
      <c r="A23" s="12" t="s">
        <v>26</v>
      </c>
      <c r="B23" s="13">
        <v>4693</v>
      </c>
      <c r="C23" s="13">
        <v>5476</v>
      </c>
      <c r="D23" s="13">
        <v>4703</v>
      </c>
      <c r="E23" s="13">
        <v>3388</v>
      </c>
      <c r="F23" s="13">
        <v>4272</v>
      </c>
      <c r="G23" s="13">
        <v>7624</v>
      </c>
      <c r="H23" s="13">
        <v>5291</v>
      </c>
      <c r="I23" s="13">
        <v>1037</v>
      </c>
      <c r="J23" s="13">
        <v>1556</v>
      </c>
      <c r="K23" s="11">
        <f t="shared" si="4"/>
        <v>38040</v>
      </c>
    </row>
    <row r="24" spans="1:11" ht="17.25" customHeight="1">
      <c r="A24" s="16" t="s">
        <v>27</v>
      </c>
      <c r="B24" s="13">
        <f>+B25+B26</f>
        <v>157300</v>
      </c>
      <c r="C24" s="13">
        <f aca="true" t="shared" si="7" ref="C24:J24">+C25+C26</f>
        <v>212093</v>
      </c>
      <c r="D24" s="13">
        <f t="shared" si="7"/>
        <v>235756</v>
      </c>
      <c r="E24" s="13">
        <f t="shared" si="7"/>
        <v>140680</v>
      </c>
      <c r="F24" s="13">
        <f t="shared" si="7"/>
        <v>175691</v>
      </c>
      <c r="G24" s="13">
        <f t="shared" si="7"/>
        <v>251684</v>
      </c>
      <c r="H24" s="13">
        <f t="shared" si="7"/>
        <v>118568</v>
      </c>
      <c r="I24" s="13">
        <f t="shared" si="7"/>
        <v>36882</v>
      </c>
      <c r="J24" s="13">
        <f t="shared" si="7"/>
        <v>101641</v>
      </c>
      <c r="K24" s="11">
        <f t="shared" si="4"/>
        <v>1430295</v>
      </c>
    </row>
    <row r="25" spans="1:12" ht="17.25" customHeight="1">
      <c r="A25" s="12" t="s">
        <v>130</v>
      </c>
      <c r="B25" s="13">
        <v>69849</v>
      </c>
      <c r="C25" s="13">
        <v>104771</v>
      </c>
      <c r="D25" s="13">
        <v>124142</v>
      </c>
      <c r="E25" s="13">
        <v>71184</v>
      </c>
      <c r="F25" s="13">
        <v>83373</v>
      </c>
      <c r="G25" s="13">
        <v>111411</v>
      </c>
      <c r="H25" s="13">
        <v>53832</v>
      </c>
      <c r="I25" s="13">
        <v>21278</v>
      </c>
      <c r="J25" s="13">
        <v>50843</v>
      </c>
      <c r="K25" s="11">
        <f t="shared" si="4"/>
        <v>690683</v>
      </c>
      <c r="L25" s="52"/>
    </row>
    <row r="26" spans="1:12" ht="17.25" customHeight="1">
      <c r="A26" s="12" t="s">
        <v>131</v>
      </c>
      <c r="B26" s="13">
        <v>87451</v>
      </c>
      <c r="C26" s="13">
        <v>107322</v>
      </c>
      <c r="D26" s="13">
        <v>111614</v>
      </c>
      <c r="E26" s="13">
        <v>69496</v>
      </c>
      <c r="F26" s="13">
        <v>92318</v>
      </c>
      <c r="G26" s="13">
        <v>140273</v>
      </c>
      <c r="H26" s="13">
        <v>64736</v>
      </c>
      <c r="I26" s="13">
        <v>15604</v>
      </c>
      <c r="J26" s="13">
        <v>50798</v>
      </c>
      <c r="K26" s="11">
        <f t="shared" si="4"/>
        <v>739612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7368</v>
      </c>
      <c r="I27" s="11">
        <v>0</v>
      </c>
      <c r="J27" s="11">
        <v>0</v>
      </c>
      <c r="K27" s="11">
        <f t="shared" si="4"/>
        <v>7368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11419</v>
      </c>
      <c r="I35" s="19">
        <v>0</v>
      </c>
      <c r="J35" s="19">
        <v>0</v>
      </c>
      <c r="K35" s="23">
        <f>SUM(B35:J35)</f>
        <v>11419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1740626.0399999998</v>
      </c>
      <c r="C47" s="22">
        <f aca="true" t="shared" si="12" ref="C47:H47">+C48+C57</f>
        <v>2466975.41</v>
      </c>
      <c r="D47" s="22">
        <f t="shared" si="12"/>
        <v>2978395.3699999996</v>
      </c>
      <c r="E47" s="22">
        <f t="shared" si="12"/>
        <v>1637244.46</v>
      </c>
      <c r="F47" s="22">
        <f t="shared" si="12"/>
        <v>2216968.3200000003</v>
      </c>
      <c r="G47" s="22">
        <f t="shared" si="12"/>
        <v>3121031.5500000003</v>
      </c>
      <c r="H47" s="22">
        <f t="shared" si="12"/>
        <v>1656195.77</v>
      </c>
      <c r="I47" s="22">
        <f>+I48+I57</f>
        <v>636973.88</v>
      </c>
      <c r="J47" s="22">
        <f>+J48+J57</f>
        <v>1020148.2000000001</v>
      </c>
      <c r="K47" s="22">
        <f>SUM(B47:J47)</f>
        <v>17474559.000000004</v>
      </c>
    </row>
    <row r="48" spans="1:11" ht="17.25" customHeight="1">
      <c r="A48" s="16" t="s">
        <v>113</v>
      </c>
      <c r="B48" s="23">
        <f>SUM(B49:B56)</f>
        <v>1721715.5999999999</v>
      </c>
      <c r="C48" s="23">
        <f aca="true" t="shared" si="13" ref="C48:J48">SUM(C49:C56)</f>
        <v>2443088.3000000003</v>
      </c>
      <c r="D48" s="23">
        <f t="shared" si="13"/>
        <v>2952550.2299999995</v>
      </c>
      <c r="E48" s="23">
        <f t="shared" si="13"/>
        <v>1614527.49</v>
      </c>
      <c r="F48" s="23">
        <f t="shared" si="13"/>
        <v>2193184.66</v>
      </c>
      <c r="G48" s="23">
        <f t="shared" si="13"/>
        <v>3091304.4800000004</v>
      </c>
      <c r="H48" s="23">
        <f t="shared" si="13"/>
        <v>1635939.3800000001</v>
      </c>
      <c r="I48" s="23">
        <f t="shared" si="13"/>
        <v>636973.88</v>
      </c>
      <c r="J48" s="23">
        <f t="shared" si="13"/>
        <v>1006125.79</v>
      </c>
      <c r="K48" s="23">
        <f aca="true" t="shared" si="14" ref="K48:K57">SUM(B48:J48)</f>
        <v>17295409.810000002</v>
      </c>
    </row>
    <row r="49" spans="1:11" ht="17.25" customHeight="1">
      <c r="A49" s="34" t="s">
        <v>44</v>
      </c>
      <c r="B49" s="23">
        <f aca="true" t="shared" si="15" ref="B49:H49">ROUND(B30*B7,2)</f>
        <v>1720596.44</v>
      </c>
      <c r="C49" s="23">
        <f t="shared" si="15"/>
        <v>2435748.51</v>
      </c>
      <c r="D49" s="23">
        <f t="shared" si="15"/>
        <v>2950379.78</v>
      </c>
      <c r="E49" s="23">
        <f t="shared" si="15"/>
        <v>1613565.33</v>
      </c>
      <c r="F49" s="23">
        <f t="shared" si="15"/>
        <v>2191399.74</v>
      </c>
      <c r="G49" s="23">
        <f t="shared" si="15"/>
        <v>3088720.91</v>
      </c>
      <c r="H49" s="23">
        <f t="shared" si="15"/>
        <v>1623425.51</v>
      </c>
      <c r="I49" s="23">
        <f>ROUND(I30*I7,2)</f>
        <v>635908.16</v>
      </c>
      <c r="J49" s="23">
        <f>ROUND(J30*J7,2)</f>
        <v>1003908.75</v>
      </c>
      <c r="K49" s="23">
        <f t="shared" si="14"/>
        <v>17263653.13</v>
      </c>
    </row>
    <row r="50" spans="1:11" ht="17.25" customHeight="1">
      <c r="A50" s="34" t="s">
        <v>45</v>
      </c>
      <c r="B50" s="19">
        <v>0</v>
      </c>
      <c r="C50" s="23">
        <f>ROUND(C31*C7,2)</f>
        <v>5414.14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5414.14</v>
      </c>
    </row>
    <row r="51" spans="1:11" ht="17.25" customHeight="1">
      <c r="A51" s="67" t="s">
        <v>106</v>
      </c>
      <c r="B51" s="68">
        <f aca="true" t="shared" si="16" ref="B51:H51">ROUND(B32*B7,2)</f>
        <v>-2972.52</v>
      </c>
      <c r="C51" s="68">
        <f t="shared" si="16"/>
        <v>-3848.07</v>
      </c>
      <c r="D51" s="68">
        <f t="shared" si="16"/>
        <v>-4215.31</v>
      </c>
      <c r="E51" s="68">
        <f t="shared" si="16"/>
        <v>-2483.24</v>
      </c>
      <c r="F51" s="68">
        <f t="shared" si="16"/>
        <v>-3496.6</v>
      </c>
      <c r="G51" s="68">
        <f t="shared" si="16"/>
        <v>-4846.51</v>
      </c>
      <c r="H51" s="68">
        <f t="shared" si="16"/>
        <v>-2620.17</v>
      </c>
      <c r="I51" s="19">
        <v>0</v>
      </c>
      <c r="J51" s="19">
        <v>0</v>
      </c>
      <c r="K51" s="68">
        <f>SUM(B51:J51)</f>
        <v>-24482.42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11419</v>
      </c>
      <c r="I53" s="31">
        <f>+I35</f>
        <v>0</v>
      </c>
      <c r="J53" s="31">
        <f>+J35</f>
        <v>0</v>
      </c>
      <c r="K53" s="23">
        <f t="shared" si="14"/>
        <v>11419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-320983.77999999997</v>
      </c>
      <c r="C61" s="35">
        <f t="shared" si="17"/>
        <v>-178680.69999999998</v>
      </c>
      <c r="D61" s="35">
        <f t="shared" si="17"/>
        <v>-221915.91</v>
      </c>
      <c r="E61" s="35">
        <f t="shared" si="17"/>
        <v>-364705.94000000006</v>
      </c>
      <c r="F61" s="35">
        <f t="shared" si="17"/>
        <v>-312949.72</v>
      </c>
      <c r="G61" s="35">
        <f t="shared" si="17"/>
        <v>-351827.76</v>
      </c>
      <c r="H61" s="35">
        <f t="shared" si="17"/>
        <v>-169668.86</v>
      </c>
      <c r="I61" s="35">
        <f t="shared" si="17"/>
        <v>-102466.45</v>
      </c>
      <c r="J61" s="35">
        <f t="shared" si="17"/>
        <v>-84295.25</v>
      </c>
      <c r="K61" s="35">
        <f>SUM(B61:J61)</f>
        <v>-2107494.37</v>
      </c>
    </row>
    <row r="62" spans="1:11" ht="18.75" customHeight="1">
      <c r="A62" s="16" t="s">
        <v>75</v>
      </c>
      <c r="B62" s="35">
        <f aca="true" t="shared" si="18" ref="B62:J62">B63+B64+B65+B66+B67+B68</f>
        <v>-344414.35</v>
      </c>
      <c r="C62" s="35">
        <f t="shared" si="18"/>
        <v>-206518.53</v>
      </c>
      <c r="D62" s="35">
        <f t="shared" si="18"/>
        <v>-244599.58000000002</v>
      </c>
      <c r="E62" s="35">
        <f t="shared" si="18"/>
        <v>-375422.77</v>
      </c>
      <c r="F62" s="35">
        <f t="shared" si="18"/>
        <v>-387133.24</v>
      </c>
      <c r="G62" s="35">
        <f t="shared" si="18"/>
        <v>-352115.24</v>
      </c>
      <c r="H62" s="35">
        <f t="shared" si="18"/>
        <v>-184908</v>
      </c>
      <c r="I62" s="35">
        <f t="shared" si="18"/>
        <v>-32851</v>
      </c>
      <c r="J62" s="35">
        <f t="shared" si="18"/>
        <v>-68191</v>
      </c>
      <c r="K62" s="35">
        <f aca="true" t="shared" si="19" ref="K62:K91">SUM(B62:J62)</f>
        <v>-2196153.71</v>
      </c>
    </row>
    <row r="63" spans="1:11" ht="18.75" customHeight="1">
      <c r="A63" s="12" t="s">
        <v>76</v>
      </c>
      <c r="B63" s="35">
        <f>-ROUND(B9*$D$3,2)</f>
        <v>-145794.6</v>
      </c>
      <c r="C63" s="35">
        <f aca="true" t="shared" si="20" ref="C63:J63">-ROUND(C9*$D$3,2)</f>
        <v>-203094.8</v>
      </c>
      <c r="D63" s="35">
        <f t="shared" si="20"/>
        <v>-188609.2</v>
      </c>
      <c r="E63" s="35">
        <f t="shared" si="20"/>
        <v>-134485.8</v>
      </c>
      <c r="F63" s="35">
        <f t="shared" si="20"/>
        <v>-156655</v>
      </c>
      <c r="G63" s="35">
        <f t="shared" si="20"/>
        <v>-201403.8</v>
      </c>
      <c r="H63" s="35">
        <f t="shared" si="20"/>
        <v>-184908</v>
      </c>
      <c r="I63" s="35">
        <f t="shared" si="20"/>
        <v>-32851</v>
      </c>
      <c r="J63" s="35">
        <f t="shared" si="20"/>
        <v>-68191</v>
      </c>
      <c r="K63" s="35">
        <f t="shared" si="19"/>
        <v>-1315993.2000000002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-3184.4</v>
      </c>
      <c r="C65" s="35">
        <v>-239.4</v>
      </c>
      <c r="D65" s="35">
        <v>-771.4</v>
      </c>
      <c r="E65" s="35">
        <v>-2622</v>
      </c>
      <c r="F65" s="35">
        <v>-1713.8</v>
      </c>
      <c r="G65" s="35">
        <v>-1588.4</v>
      </c>
      <c r="H65" s="19">
        <v>0</v>
      </c>
      <c r="I65" s="19">
        <v>0</v>
      </c>
      <c r="J65" s="19">
        <v>0</v>
      </c>
      <c r="K65" s="35">
        <f t="shared" si="19"/>
        <v>-10119.4</v>
      </c>
    </row>
    <row r="66" spans="1:11" ht="18.75" customHeight="1">
      <c r="A66" s="12" t="s">
        <v>107</v>
      </c>
      <c r="B66" s="35">
        <v>-2633.4</v>
      </c>
      <c r="C66" s="35">
        <v>-691.6</v>
      </c>
      <c r="D66" s="35">
        <v>-1022.2</v>
      </c>
      <c r="E66" s="35">
        <v>-851.2</v>
      </c>
      <c r="F66" s="35">
        <v>-266</v>
      </c>
      <c r="G66" s="35">
        <v>-931</v>
      </c>
      <c r="H66" s="19">
        <v>0</v>
      </c>
      <c r="I66" s="19">
        <v>0</v>
      </c>
      <c r="J66" s="19">
        <v>0</v>
      </c>
      <c r="K66" s="35">
        <f t="shared" si="19"/>
        <v>-6395.4</v>
      </c>
    </row>
    <row r="67" spans="1:11" ht="18.75" customHeight="1">
      <c r="A67" s="12" t="s">
        <v>53</v>
      </c>
      <c r="B67" s="35">
        <v>-192801.95</v>
      </c>
      <c r="C67" s="35">
        <v>-2492.73</v>
      </c>
      <c r="D67" s="35">
        <v>-54196.78</v>
      </c>
      <c r="E67" s="35">
        <v>-237373.77</v>
      </c>
      <c r="F67" s="35">
        <v>-228498.44</v>
      </c>
      <c r="G67" s="35">
        <v>-148192.04</v>
      </c>
      <c r="H67" s="19">
        <v>0</v>
      </c>
      <c r="I67" s="19">
        <v>0</v>
      </c>
      <c r="J67" s="19">
        <v>0</v>
      </c>
      <c r="K67" s="35">
        <f t="shared" si="19"/>
        <v>-863555.71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-90</v>
      </c>
    </row>
    <row r="69" spans="1:11" s="74" customFormat="1" ht="18.75" customHeight="1">
      <c r="A69" s="65" t="s">
        <v>80</v>
      </c>
      <c r="B69" s="68">
        <f aca="true" t="shared" si="21" ref="B69:J69">SUM(B70:B99)</f>
        <v>-27148.13</v>
      </c>
      <c r="C69" s="68">
        <f t="shared" si="21"/>
        <v>-46007.83</v>
      </c>
      <c r="D69" s="68">
        <f t="shared" si="21"/>
        <v>-69662.11</v>
      </c>
      <c r="E69" s="68">
        <f t="shared" si="21"/>
        <v>-57180.020000000004</v>
      </c>
      <c r="F69" s="68">
        <f t="shared" si="21"/>
        <v>-65707.13</v>
      </c>
      <c r="G69" s="68">
        <f t="shared" si="21"/>
        <v>-77744.8</v>
      </c>
      <c r="H69" s="68">
        <f t="shared" si="21"/>
        <v>-40316.11</v>
      </c>
      <c r="I69" s="68">
        <f t="shared" si="21"/>
        <v>-69615.45</v>
      </c>
      <c r="J69" s="68">
        <f t="shared" si="21"/>
        <v>-16104.25</v>
      </c>
      <c r="K69" s="68">
        <f t="shared" si="19"/>
        <v>-469485.83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-12637.18</v>
      </c>
      <c r="C76" s="68">
        <v>-24866.17</v>
      </c>
      <c r="D76" s="68">
        <v>-48638.94</v>
      </c>
      <c r="E76" s="68">
        <v>-43215.26</v>
      </c>
      <c r="F76" s="68">
        <v>-46123.32</v>
      </c>
      <c r="G76" s="68">
        <v>-48495.44</v>
      </c>
      <c r="H76" s="68">
        <v>-25997.06</v>
      </c>
      <c r="I76" s="68">
        <v>-2230.31</v>
      </c>
      <c r="J76" s="68">
        <v>-5726.63</v>
      </c>
      <c r="K76" s="68">
        <f t="shared" si="19"/>
        <v>-257930.31000000003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48">
        <v>50578.7</v>
      </c>
      <c r="C101" s="48">
        <v>73845.66</v>
      </c>
      <c r="D101" s="48">
        <v>92345.78</v>
      </c>
      <c r="E101" s="48">
        <v>67896.85</v>
      </c>
      <c r="F101" s="48">
        <v>139890.65</v>
      </c>
      <c r="G101" s="48">
        <v>78032.28</v>
      </c>
      <c r="H101" s="48">
        <v>55555.25</v>
      </c>
      <c r="I101" s="19">
        <v>0</v>
      </c>
      <c r="J101" s="19">
        <v>0</v>
      </c>
      <c r="K101" s="48">
        <f>SUM(B101:J101)</f>
        <v>558145.17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1419642.26</v>
      </c>
      <c r="C104" s="24">
        <f t="shared" si="22"/>
        <v>2288294.7100000004</v>
      </c>
      <c r="D104" s="24">
        <f t="shared" si="22"/>
        <v>2756479.4599999995</v>
      </c>
      <c r="E104" s="24">
        <f t="shared" si="22"/>
        <v>1272538.52</v>
      </c>
      <c r="F104" s="24">
        <f t="shared" si="22"/>
        <v>1904018.5999999999</v>
      </c>
      <c r="G104" s="24">
        <f t="shared" si="22"/>
        <v>2769203.79</v>
      </c>
      <c r="H104" s="24">
        <f t="shared" si="22"/>
        <v>1486526.91</v>
      </c>
      <c r="I104" s="24">
        <f>+I105+I106</f>
        <v>534507.43</v>
      </c>
      <c r="J104" s="24">
        <f>+J105+J106</f>
        <v>935852.9500000001</v>
      </c>
      <c r="K104" s="48">
        <f>SUM(B104:J104)</f>
        <v>15367064.629999999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1400731.82</v>
      </c>
      <c r="C105" s="24">
        <f t="shared" si="23"/>
        <v>2264407.6000000006</v>
      </c>
      <c r="D105" s="24">
        <f t="shared" si="23"/>
        <v>2730634.3199999994</v>
      </c>
      <c r="E105" s="24">
        <f t="shared" si="23"/>
        <v>1249821.55</v>
      </c>
      <c r="F105" s="24">
        <f t="shared" si="23"/>
        <v>1880234.94</v>
      </c>
      <c r="G105" s="24">
        <f t="shared" si="23"/>
        <v>2739476.72</v>
      </c>
      <c r="H105" s="24">
        <f t="shared" si="23"/>
        <v>1466270.52</v>
      </c>
      <c r="I105" s="24">
        <f t="shared" si="23"/>
        <v>534507.43</v>
      </c>
      <c r="J105" s="24">
        <f t="shared" si="23"/>
        <v>921830.54</v>
      </c>
      <c r="K105" s="48">
        <f>SUM(B105:J105)</f>
        <v>15187915.440000001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15367064.639999999</v>
      </c>
      <c r="L112" s="54"/>
    </row>
    <row r="113" spans="1:11" ht="18.75" customHeight="1">
      <c r="A113" s="26" t="s">
        <v>71</v>
      </c>
      <c r="B113" s="27">
        <v>179819.76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179819.76</v>
      </c>
    </row>
    <row r="114" spans="1:11" ht="18.75" customHeight="1">
      <c r="A114" s="26" t="s">
        <v>72</v>
      </c>
      <c r="B114" s="27">
        <v>1239822.5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1239822.5</v>
      </c>
    </row>
    <row r="115" spans="1:11" ht="18.75" customHeight="1">
      <c r="A115" s="26" t="s">
        <v>73</v>
      </c>
      <c r="B115" s="40">
        <v>0</v>
      </c>
      <c r="C115" s="27">
        <f>+C104</f>
        <v>2288294.7100000004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2288294.7100000004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2756479.4599999995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2756479.4599999995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1272538.52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1272538.52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363535.32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363535.32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688108.03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688108.03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165809.43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165809.43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686565.82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686565.82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847859.18</v>
      </c>
      <c r="H122" s="40">
        <v>0</v>
      </c>
      <c r="I122" s="40">
        <v>0</v>
      </c>
      <c r="J122" s="40">
        <v>0</v>
      </c>
      <c r="K122" s="41">
        <f t="shared" si="25"/>
        <v>847859.18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62546.56</v>
      </c>
      <c r="H123" s="40">
        <v>0</v>
      </c>
      <c r="I123" s="40">
        <v>0</v>
      </c>
      <c r="J123" s="40">
        <v>0</v>
      </c>
      <c r="K123" s="41">
        <f t="shared" si="25"/>
        <v>62546.56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419466.43</v>
      </c>
      <c r="H124" s="40">
        <v>0</v>
      </c>
      <c r="I124" s="40">
        <v>0</v>
      </c>
      <c r="J124" s="40">
        <v>0</v>
      </c>
      <c r="K124" s="41">
        <f t="shared" si="25"/>
        <v>419466.43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399769.07</v>
      </c>
      <c r="H125" s="40">
        <v>0</v>
      </c>
      <c r="I125" s="40">
        <v>0</v>
      </c>
      <c r="J125" s="40">
        <v>0</v>
      </c>
      <c r="K125" s="41">
        <f t="shared" si="25"/>
        <v>399769.07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1039562.56</v>
      </c>
      <c r="H126" s="40">
        <v>0</v>
      </c>
      <c r="I126" s="40">
        <v>0</v>
      </c>
      <c r="J126" s="40">
        <v>0</v>
      </c>
      <c r="K126" s="41">
        <f t="shared" si="25"/>
        <v>1039562.56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538087.01</v>
      </c>
      <c r="I127" s="40">
        <v>0</v>
      </c>
      <c r="J127" s="40">
        <v>0</v>
      </c>
      <c r="K127" s="41">
        <f t="shared" si="25"/>
        <v>538087.01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948439.9</v>
      </c>
      <c r="I128" s="40">
        <v>0</v>
      </c>
      <c r="J128" s="40">
        <v>0</v>
      </c>
      <c r="K128" s="41">
        <f t="shared" si="25"/>
        <v>948439.9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534507.43</v>
      </c>
      <c r="J129" s="40">
        <v>0</v>
      </c>
      <c r="K129" s="41">
        <f t="shared" si="25"/>
        <v>534507.43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935852.95</v>
      </c>
      <c r="K130" s="44">
        <f t="shared" si="25"/>
        <v>935852.95</v>
      </c>
    </row>
    <row r="131" spans="1:11" ht="18.75" customHeight="1">
      <c r="A131" s="8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2016-09-19T18:41:15Z</dcterms:modified>
  <cp:category/>
  <cp:version/>
  <cp:contentType/>
  <cp:contentStatus/>
</cp:coreProperties>
</file>