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<sst xmlns="http://schemas.openxmlformats.org/spreadsheetml/2006/main" count="136" uniqueCount="136">
  <si>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</si>
  <si>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</si>
  <si>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</si>
  <si>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</si>
  <si>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</si>
  <si>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</si>
  <si>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</si>
  <si>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</si>
  <si>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</si>
  <si>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</si>
  <si>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</si>
  <si>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</si>
  <si>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</si>
  <si>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</si>
  <si>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</si>
  <si>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</si>
  <si>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</si>
  <si>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</si>
  <si>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</si>
  <si>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</si>
  <si>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</si>
  <si>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</si>
  <si>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</si>
  <si>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</si>
  <si>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</si>
  <si>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</si>
  <si>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</si>
  <si>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</si>
  <si>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</si>
  <si>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</si>
  <si>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</si>
  <si>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</si>
  <si>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</si>
  <si>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</si>
  <si>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</si>
  <si>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</si>
  <si>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</si>
  <si>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</si>
  <si>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</si>
  <si>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</si>
  <si>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</si>
  <si>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</si>
  <si>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</si>
  <si>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</si>
  <si>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</si>
  <si>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</si>
  <si>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</si>
  <si>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</si>
  <si>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</si>
  <si>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</si>
  <si>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</si>
  <si>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</si>
  <si>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</si>
  <si>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</si>
  <si>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</si>
  <si>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</si>
  <si>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</si>
  <si>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</si>
  <si>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</si>
  <si>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</si>
  <si>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</si>
  <si>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</si>
  <si>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</si>
  <si>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</si>
  <si>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</si>
  <si>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</si>
  <si>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</si>
  <si>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</si>
  <si>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</si>
  <si>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</si>
  <si>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</si>
  <si>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</si>
  <si>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</si>
  <si>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</si>
  <si>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</si>
  <si>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</si>
  <si>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</si>
  <si>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</si>
  <si>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</si>
  <si>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</si>
  <si>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</si>
  <si>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</si>
  <si>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</si>
  <si>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</si>
  <si>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</si>
  <si>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</si>
  <si>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</si>
  <si>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</si>
  <si>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</si>
  <si>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</si>
  <si>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</si>
  <si>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</si>
  <si>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</si>
  <si>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</si>
  <si>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</si>
  <si>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</si>
  <si>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</si>
  <si>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</si>
  <si>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</si>
  <si>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</si>
  <si>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</si>
  <si>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</si>
  <si>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</si>
  <si>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</si>
  <si>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</si>
  <si>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</si>
  <si>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</si>
  <si>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</si>
  <si>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</si>
  <si>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</si>
  <si>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</si>
  <si>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</si>
  <si>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</si>
  <si>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</si>
  <si>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</si>
  <si>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</si>
  <si>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</si>
  <si>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</si>
  <si>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</si>
  <si>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</si>
  <si>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</si>
  <si>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</si>
  <si>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</si>
  <si>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</si>
  <si>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</si>
  <si>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</si>
  <si>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</si>
  <si>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</si>
  <si>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</si>
  <si>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</si>
  <si>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</si>
  <si>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</si>
  <si>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09/02/17 - VENCIMENTO 22/02/17</t>
  </si>
  <si>
    <t>6.3. Revisão de Remuneração pelo Transporte Coletivo ¹</t>
  </si>
  <si>
    <t xml:space="preserve">   ¹ Pagamento de combustível não fóssil de fev/17 (área 6).</t>
  </si>
  <si>
    <t xml:space="preserve">  Rede da madrugada de nov/16.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</si>
</sst>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616736</v>
      </c>
      <c r="C7" s="9">
        <f t="shared" si="0"/>
        <v>778713</v>
      </c>
      <c r="D7" s="9">
        <f t="shared" si="0"/>
        <v>811631</v>
      </c>
      <c r="E7" s="9">
        <f t="shared" si="0"/>
        <v>546130</v>
      </c>
      <c r="F7" s="9">
        <f t="shared" si="0"/>
        <v>745539</v>
      </c>
      <c r="G7" s="9">
        <f t="shared" si="0"/>
        <v>1242544</v>
      </c>
      <c r="H7" s="9">
        <f t="shared" si="0"/>
        <v>566984</v>
      </c>
      <c r="I7" s="9">
        <f t="shared" si="0"/>
        <v>121066</v>
      </c>
      <c r="J7" s="9">
        <f t="shared" si="0"/>
        <v>336155</v>
      </c>
      <c r="K7" s="9">
        <f t="shared" si="0"/>
        <v>5765498</v>
      </c>
      <c r="L7" s="52"/>
    </row>
    <row r="8" spans="1:11" ht="17.25" customHeight="1">
      <c r="A8" s="10" t="s">
        <v>99</v>
      </c>
      <c r="B8" s="11">
        <f>B9+B12+B16</f>
        <v>323592</v>
      </c>
      <c r="C8" s="11">
        <f aca="true" t="shared" si="1" ref="C8:J8">C9+C12+C16</f>
        <v>419342</v>
      </c>
      <c r="D8" s="11">
        <f t="shared" si="1"/>
        <v>408192</v>
      </c>
      <c r="E8" s="11">
        <f t="shared" si="1"/>
        <v>294051</v>
      </c>
      <c r="F8" s="11">
        <f t="shared" si="1"/>
        <v>386926</v>
      </c>
      <c r="G8" s="11">
        <f t="shared" si="1"/>
        <v>645148</v>
      </c>
      <c r="H8" s="11">
        <f t="shared" si="1"/>
        <v>324823</v>
      </c>
      <c r="I8" s="11">
        <f t="shared" si="1"/>
        <v>58709</v>
      </c>
      <c r="J8" s="11">
        <f t="shared" si="1"/>
        <v>169045</v>
      </c>
      <c r="K8" s="11">
        <f>SUM(B8:J8)</f>
        <v>3029828</v>
      </c>
    </row>
    <row r="9" spans="1:11" ht="17.25" customHeight="1">
      <c r="A9" s="15" t="s">
        <v>17</v>
      </c>
      <c r="B9" s="13">
        <f>+B10+B11</f>
        <v>44423</v>
      </c>
      <c r="C9" s="13">
        <f aca="true" t="shared" si="2" ref="C9:J9">+C10+C11</f>
        <v>59367</v>
      </c>
      <c r="D9" s="13">
        <f t="shared" si="2"/>
        <v>50886</v>
      </c>
      <c r="E9" s="13">
        <f t="shared" si="2"/>
        <v>40936</v>
      </c>
      <c r="F9" s="13">
        <f t="shared" si="2"/>
        <v>46844</v>
      </c>
      <c r="G9" s="13">
        <f t="shared" si="2"/>
        <v>61622</v>
      </c>
      <c r="H9" s="13">
        <f t="shared" si="2"/>
        <v>55088</v>
      </c>
      <c r="I9" s="13">
        <f t="shared" si="2"/>
        <v>9271</v>
      </c>
      <c r="J9" s="13">
        <f t="shared" si="2"/>
        <v>19656</v>
      </c>
      <c r="K9" s="11">
        <f>SUM(B9:J9)</f>
        <v>388093</v>
      </c>
    </row>
    <row r="10" spans="1:11" ht="17.25" customHeight="1">
      <c r="A10" s="29" t="s">
        <v>18</v>
      </c>
      <c r="B10" s="13">
        <v>44423</v>
      </c>
      <c r="C10" s="13">
        <v>59367</v>
      </c>
      <c r="D10" s="13">
        <v>50886</v>
      </c>
      <c r="E10" s="13">
        <v>40936</v>
      </c>
      <c r="F10" s="13">
        <v>46844</v>
      </c>
      <c r="G10" s="13">
        <v>61622</v>
      </c>
      <c r="H10" s="13">
        <v>55088</v>
      </c>
      <c r="I10" s="13">
        <v>9271</v>
      </c>
      <c r="J10" s="13">
        <v>19656</v>
      </c>
      <c r="K10" s="11">
        <f>SUM(B10:J10)</f>
        <v>388093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245250</v>
      </c>
      <c r="C12" s="17">
        <f t="shared" si="3"/>
        <v>317681</v>
      </c>
      <c r="D12" s="17">
        <f t="shared" si="3"/>
        <v>314885</v>
      </c>
      <c r="E12" s="17">
        <f t="shared" si="3"/>
        <v>223842</v>
      </c>
      <c r="F12" s="17">
        <f t="shared" si="3"/>
        <v>293081</v>
      </c>
      <c r="G12" s="17">
        <f t="shared" si="3"/>
        <v>500727</v>
      </c>
      <c r="H12" s="17">
        <f t="shared" si="3"/>
        <v>238992</v>
      </c>
      <c r="I12" s="17">
        <f t="shared" si="3"/>
        <v>42831</v>
      </c>
      <c r="J12" s="17">
        <f t="shared" si="3"/>
        <v>131273</v>
      </c>
      <c r="K12" s="11">
        <f aca="true" t="shared" si="4" ref="K12:K27">SUM(B12:J12)</f>
        <v>2308562</v>
      </c>
    </row>
    <row r="13" spans="1:13" ht="17.25" customHeight="1">
      <c r="A13" s="14" t="s">
        <v>20</v>
      </c>
      <c r="B13" s="13">
        <v>121633</v>
      </c>
      <c r="C13" s="13">
        <v>169948</v>
      </c>
      <c r="D13" s="13">
        <v>170760</v>
      </c>
      <c r="E13" s="13">
        <v>118310</v>
      </c>
      <c r="F13" s="13">
        <v>153321</v>
      </c>
      <c r="G13" s="13">
        <v>243415</v>
      </c>
      <c r="H13" s="13">
        <v>116824</v>
      </c>
      <c r="I13" s="13">
        <v>24860</v>
      </c>
      <c r="J13" s="13">
        <v>71328</v>
      </c>
      <c r="K13" s="11">
        <f t="shared" si="4"/>
        <v>1190399</v>
      </c>
      <c r="L13" s="52"/>
      <c r="M13" s="53"/>
    </row>
    <row r="14" spans="1:12" ht="17.25" customHeight="1">
      <c r="A14" s="14" t="s">
        <v>21</v>
      </c>
      <c r="B14" s="13">
        <v>117519</v>
      </c>
      <c r="C14" s="13">
        <v>139146</v>
      </c>
      <c r="D14" s="13">
        <v>137501</v>
      </c>
      <c r="E14" s="13">
        <v>99704</v>
      </c>
      <c r="F14" s="13">
        <v>134196</v>
      </c>
      <c r="G14" s="13">
        <v>248324</v>
      </c>
      <c r="H14" s="13">
        <v>112737</v>
      </c>
      <c r="I14" s="13">
        <v>16427</v>
      </c>
      <c r="J14" s="13">
        <v>57752</v>
      </c>
      <c r="K14" s="11">
        <f t="shared" si="4"/>
        <v>1063306</v>
      </c>
      <c r="L14" s="52"/>
    </row>
    <row r="15" spans="1:11" ht="17.25" customHeight="1">
      <c r="A15" s="14" t="s">
        <v>22</v>
      </c>
      <c r="B15" s="13">
        <v>6098</v>
      </c>
      <c r="C15" s="13">
        <v>8587</v>
      </c>
      <c r="D15" s="13">
        <v>6624</v>
      </c>
      <c r="E15" s="13">
        <v>5828</v>
      </c>
      <c r="F15" s="13">
        <v>5564</v>
      </c>
      <c r="G15" s="13">
        <v>8988</v>
      </c>
      <c r="H15" s="13">
        <v>9431</v>
      </c>
      <c r="I15" s="13">
        <v>1544</v>
      </c>
      <c r="J15" s="13">
        <v>2193</v>
      </c>
      <c r="K15" s="11">
        <f t="shared" si="4"/>
        <v>54857</v>
      </c>
    </row>
    <row r="16" spans="1:11" ht="17.25" customHeight="1">
      <c r="A16" s="15" t="s">
        <v>95</v>
      </c>
      <c r="B16" s="13">
        <f>B17+B18+B19</f>
        <v>33919</v>
      </c>
      <c r="C16" s="13">
        <f aca="true" t="shared" si="5" ref="C16:J16">C17+C18+C19</f>
        <v>42294</v>
      </c>
      <c r="D16" s="13">
        <f t="shared" si="5"/>
        <v>42421</v>
      </c>
      <c r="E16" s="13">
        <f t="shared" si="5"/>
        <v>29273</v>
      </c>
      <c r="F16" s="13">
        <f t="shared" si="5"/>
        <v>47001</v>
      </c>
      <c r="G16" s="13">
        <f t="shared" si="5"/>
        <v>82799</v>
      </c>
      <c r="H16" s="13">
        <f t="shared" si="5"/>
        <v>30743</v>
      </c>
      <c r="I16" s="13">
        <f t="shared" si="5"/>
        <v>6607</v>
      </c>
      <c r="J16" s="13">
        <f t="shared" si="5"/>
        <v>18116</v>
      </c>
      <c r="K16" s="11">
        <f t="shared" si="4"/>
        <v>333173</v>
      </c>
    </row>
    <row r="17" spans="1:11" ht="17.25" customHeight="1">
      <c r="A17" s="14" t="s">
        <v>96</v>
      </c>
      <c r="B17" s="13">
        <v>26190</v>
      </c>
      <c r="C17" s="13">
        <v>34120</v>
      </c>
      <c r="D17" s="13">
        <v>32528</v>
      </c>
      <c r="E17" s="13">
        <v>22810</v>
      </c>
      <c r="F17" s="13">
        <v>37320</v>
      </c>
      <c r="G17" s="13">
        <v>64609</v>
      </c>
      <c r="H17" s="13">
        <v>24724</v>
      </c>
      <c r="I17" s="13">
        <v>5380</v>
      </c>
      <c r="J17" s="13">
        <v>13783</v>
      </c>
      <c r="K17" s="11">
        <f t="shared" si="4"/>
        <v>261464</v>
      </c>
    </row>
    <row r="18" spans="1:11" ht="17.25" customHeight="1">
      <c r="A18" s="14" t="s">
        <v>97</v>
      </c>
      <c r="B18" s="13">
        <v>7677</v>
      </c>
      <c r="C18" s="13">
        <v>8131</v>
      </c>
      <c r="D18" s="13">
        <v>9846</v>
      </c>
      <c r="E18" s="13">
        <v>6437</v>
      </c>
      <c r="F18" s="13">
        <v>9641</v>
      </c>
      <c r="G18" s="13">
        <v>18126</v>
      </c>
      <c r="H18" s="13">
        <v>5948</v>
      </c>
      <c r="I18" s="13">
        <v>1222</v>
      </c>
      <c r="J18" s="13">
        <v>4323</v>
      </c>
      <c r="K18" s="11">
        <f t="shared" si="4"/>
        <v>71351</v>
      </c>
    </row>
    <row r="19" spans="1:11" ht="17.25" customHeight="1">
      <c r="A19" s="14" t="s">
        <v>98</v>
      </c>
      <c r="B19" s="13">
        <v>52</v>
      </c>
      <c r="C19" s="13">
        <v>43</v>
      </c>
      <c r="D19" s="13">
        <v>47</v>
      </c>
      <c r="E19" s="13">
        <v>26</v>
      </c>
      <c r="F19" s="13">
        <v>40</v>
      </c>
      <c r="G19" s="13">
        <v>64</v>
      </c>
      <c r="H19" s="13">
        <v>71</v>
      </c>
      <c r="I19" s="13">
        <v>5</v>
      </c>
      <c r="J19" s="13">
        <v>10</v>
      </c>
      <c r="K19" s="11">
        <f t="shared" si="4"/>
        <v>358</v>
      </c>
    </row>
    <row r="20" spans="1:11" ht="17.25" customHeight="1">
      <c r="A20" s="16" t="s">
        <v>23</v>
      </c>
      <c r="B20" s="11">
        <f>+B21+B22+B23</f>
        <v>179147</v>
      </c>
      <c r="C20" s="11">
        <f aca="true" t="shared" si="6" ref="C20:J20">+C21+C22+C23</f>
        <v>200314</v>
      </c>
      <c r="D20" s="11">
        <f t="shared" si="6"/>
        <v>227806</v>
      </c>
      <c r="E20" s="11">
        <f t="shared" si="6"/>
        <v>143239</v>
      </c>
      <c r="F20" s="11">
        <f t="shared" si="6"/>
        <v>226402</v>
      </c>
      <c r="G20" s="11">
        <f t="shared" si="6"/>
        <v>417918</v>
      </c>
      <c r="H20" s="11">
        <f t="shared" si="6"/>
        <v>149096</v>
      </c>
      <c r="I20" s="11">
        <f t="shared" si="6"/>
        <v>33780</v>
      </c>
      <c r="J20" s="11">
        <f t="shared" si="6"/>
        <v>89940</v>
      </c>
      <c r="K20" s="11">
        <f t="shared" si="4"/>
        <v>1667642</v>
      </c>
    </row>
    <row r="21" spans="1:12" ht="17.25" customHeight="1">
      <c r="A21" s="12" t="s">
        <v>24</v>
      </c>
      <c r="B21" s="13">
        <v>98281</v>
      </c>
      <c r="C21" s="13">
        <v>120926</v>
      </c>
      <c r="D21" s="13">
        <v>138060</v>
      </c>
      <c r="E21" s="13">
        <v>84729</v>
      </c>
      <c r="F21" s="13">
        <v>131517</v>
      </c>
      <c r="G21" s="13">
        <v>222942</v>
      </c>
      <c r="H21" s="13">
        <v>85620</v>
      </c>
      <c r="I21" s="13">
        <v>21556</v>
      </c>
      <c r="J21" s="13">
        <v>53365</v>
      </c>
      <c r="K21" s="11">
        <f t="shared" si="4"/>
        <v>956996</v>
      </c>
      <c r="L21" s="52"/>
    </row>
    <row r="22" spans="1:12" ht="17.25" customHeight="1">
      <c r="A22" s="12" t="s">
        <v>25</v>
      </c>
      <c r="B22" s="13">
        <v>78115</v>
      </c>
      <c r="C22" s="13">
        <v>76104</v>
      </c>
      <c r="D22" s="13">
        <v>86879</v>
      </c>
      <c r="E22" s="13">
        <v>56371</v>
      </c>
      <c r="F22" s="13">
        <v>92490</v>
      </c>
      <c r="G22" s="13">
        <v>190649</v>
      </c>
      <c r="H22" s="13">
        <v>60239</v>
      </c>
      <c r="I22" s="13">
        <v>11608</v>
      </c>
      <c r="J22" s="13">
        <v>35596</v>
      </c>
      <c r="K22" s="11">
        <f t="shared" si="4"/>
        <v>688051</v>
      </c>
      <c r="L22" s="52"/>
    </row>
    <row r="23" spans="1:11" ht="17.25" customHeight="1">
      <c r="A23" s="12" t="s">
        <v>26</v>
      </c>
      <c r="B23" s="13">
        <v>2751</v>
      </c>
      <c r="C23" s="13">
        <v>3284</v>
      </c>
      <c r="D23" s="13">
        <v>2867</v>
      </c>
      <c r="E23" s="13">
        <v>2139</v>
      </c>
      <c r="F23" s="13">
        <v>2395</v>
      </c>
      <c r="G23" s="13">
        <v>4327</v>
      </c>
      <c r="H23" s="13">
        <v>3237</v>
      </c>
      <c r="I23" s="13">
        <v>616</v>
      </c>
      <c r="J23" s="13">
        <v>979</v>
      </c>
      <c r="K23" s="11">
        <f t="shared" si="4"/>
        <v>22595</v>
      </c>
    </row>
    <row r="24" spans="1:11" ht="17.25" customHeight="1">
      <c r="A24" s="16" t="s">
        <v>27</v>
      </c>
      <c r="B24" s="13">
        <f>+B25+B26</f>
        <v>113997</v>
      </c>
      <c r="C24" s="13">
        <f aca="true" t="shared" si="7" ref="C24:J24">+C25+C26</f>
        <v>159057</v>
      </c>
      <c r="D24" s="13">
        <f t="shared" si="7"/>
        <v>175633</v>
      </c>
      <c r="E24" s="13">
        <f t="shared" si="7"/>
        <v>108840</v>
      </c>
      <c r="F24" s="13">
        <f t="shared" si="7"/>
        <v>132211</v>
      </c>
      <c r="G24" s="13">
        <f t="shared" si="7"/>
        <v>179478</v>
      </c>
      <c r="H24" s="13">
        <f t="shared" si="7"/>
        <v>87048</v>
      </c>
      <c r="I24" s="13">
        <f t="shared" si="7"/>
        <v>28577</v>
      </c>
      <c r="J24" s="13">
        <f t="shared" si="7"/>
        <v>77170</v>
      </c>
      <c r="K24" s="11">
        <f t="shared" si="4"/>
        <v>1062011</v>
      </c>
    </row>
    <row r="25" spans="1:12" ht="17.25" customHeight="1">
      <c r="A25" s="12" t="s">
        <v>130</v>
      </c>
      <c r="B25" s="13">
        <v>72951</v>
      </c>
      <c r="C25" s="13">
        <v>108074</v>
      </c>
      <c r="D25" s="13">
        <v>122091</v>
      </c>
      <c r="E25" s="13">
        <v>75517</v>
      </c>
      <c r="F25" s="13">
        <v>91132</v>
      </c>
      <c r="G25" s="13">
        <v>120298</v>
      </c>
      <c r="H25" s="13">
        <v>59089</v>
      </c>
      <c r="I25" s="13">
        <v>21121</v>
      </c>
      <c r="J25" s="13">
        <v>51558</v>
      </c>
      <c r="K25" s="11">
        <f t="shared" si="4"/>
        <v>721831</v>
      </c>
      <c r="L25" s="52"/>
    </row>
    <row r="26" spans="1:12" ht="17.25" customHeight="1">
      <c r="A26" s="12" t="s">
        <v>131</v>
      </c>
      <c r="B26" s="13">
        <v>41046</v>
      </c>
      <c r="C26" s="13">
        <v>50983</v>
      </c>
      <c r="D26" s="13">
        <v>53542</v>
      </c>
      <c r="E26" s="13">
        <v>33323</v>
      </c>
      <c r="F26" s="13">
        <v>41079</v>
      </c>
      <c r="G26" s="13">
        <v>59180</v>
      </c>
      <c r="H26" s="13">
        <v>27959</v>
      </c>
      <c r="I26" s="13">
        <v>7456</v>
      </c>
      <c r="J26" s="13">
        <v>25612</v>
      </c>
      <c r="K26" s="11">
        <f t="shared" si="4"/>
        <v>340180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6017</v>
      </c>
      <c r="I27" s="11">
        <v>0</v>
      </c>
      <c r="J27" s="11">
        <v>0</v>
      </c>
      <c r="K27" s="11">
        <f t="shared" si="4"/>
        <v>6017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17585.01</v>
      </c>
      <c r="I35" s="19">
        <v>0</v>
      </c>
      <c r="J35" s="19">
        <v>0</v>
      </c>
      <c r="K35" s="23">
        <f>SUM(B35:J35)</f>
        <v>17585.01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1733335.8699999999</v>
      </c>
      <c r="C47" s="22">
        <f aca="true" t="shared" si="12" ref="C47:H47">+C48+C57</f>
        <v>2446060.7</v>
      </c>
      <c r="D47" s="22">
        <f t="shared" si="12"/>
        <v>2868133.9799999995</v>
      </c>
      <c r="E47" s="22">
        <f t="shared" si="12"/>
        <v>1648780.4899999998</v>
      </c>
      <c r="F47" s="22">
        <f t="shared" si="12"/>
        <v>2221362.8600000003</v>
      </c>
      <c r="G47" s="22">
        <f t="shared" si="12"/>
        <v>3120462.54</v>
      </c>
      <c r="H47" s="22">
        <f t="shared" si="12"/>
        <v>1654679.4200000002</v>
      </c>
      <c r="I47" s="22">
        <f>+I48+I57</f>
        <v>612606.4099999999</v>
      </c>
      <c r="J47" s="22">
        <f>+J48+J57</f>
        <v>1023914.81</v>
      </c>
      <c r="K47" s="22">
        <f>SUM(B47:J47)</f>
        <v>17329337.08</v>
      </c>
    </row>
    <row r="48" spans="1:11" ht="17.25" customHeight="1">
      <c r="A48" s="16" t="s">
        <v>113</v>
      </c>
      <c r="B48" s="23">
        <f>SUM(B49:B56)</f>
        <v>1714670.65</v>
      </c>
      <c r="C48" s="23">
        <f aca="true" t="shared" si="13" ref="C48:J48">SUM(C49:C56)</f>
        <v>2422582.8600000003</v>
      </c>
      <c r="D48" s="23">
        <f t="shared" si="13"/>
        <v>2842711.4499999997</v>
      </c>
      <c r="E48" s="23">
        <f t="shared" si="13"/>
        <v>1626390.5999999999</v>
      </c>
      <c r="F48" s="23">
        <f t="shared" si="13"/>
        <v>2197837.1700000004</v>
      </c>
      <c r="G48" s="23">
        <f t="shared" si="13"/>
        <v>3090927.27</v>
      </c>
      <c r="H48" s="23">
        <f t="shared" si="13"/>
        <v>1634653.0200000003</v>
      </c>
      <c r="I48" s="23">
        <f t="shared" si="13"/>
        <v>612606.4099999999</v>
      </c>
      <c r="J48" s="23">
        <f t="shared" si="13"/>
        <v>1009908.88</v>
      </c>
      <c r="K48" s="23">
        <f aca="true" t="shared" si="14" ref="K48:K57">SUM(B48:J48)</f>
        <v>17152288.31</v>
      </c>
    </row>
    <row r="49" spans="1:11" ht="17.25" customHeight="1">
      <c r="A49" s="34" t="s">
        <v>44</v>
      </c>
      <c r="B49" s="23">
        <f aca="true" t="shared" si="15" ref="B49:H49">ROUND(B30*B7,2)</f>
        <v>1713539.3</v>
      </c>
      <c r="C49" s="23">
        <f t="shared" si="15"/>
        <v>2415256.24</v>
      </c>
      <c r="D49" s="23">
        <f t="shared" si="15"/>
        <v>2840383.85</v>
      </c>
      <c r="E49" s="23">
        <f t="shared" si="15"/>
        <v>1625446.72</v>
      </c>
      <c r="F49" s="23">
        <f t="shared" si="15"/>
        <v>2196059.68</v>
      </c>
      <c r="G49" s="23">
        <f t="shared" si="15"/>
        <v>3088343.11</v>
      </c>
      <c r="H49" s="23">
        <f t="shared" si="15"/>
        <v>1615961.1</v>
      </c>
      <c r="I49" s="23">
        <f>ROUND(I30*I7,2)</f>
        <v>611540.69</v>
      </c>
      <c r="J49" s="23">
        <f>ROUND(J30*J7,2)</f>
        <v>1007691.84</v>
      </c>
      <c r="K49" s="23">
        <f t="shared" si="14"/>
        <v>17114222.53</v>
      </c>
    </row>
    <row r="50" spans="1:11" ht="17.25" customHeight="1">
      <c r="A50" s="34" t="s">
        <v>45</v>
      </c>
      <c r="B50" s="19">
        <v>0</v>
      </c>
      <c r="C50" s="23">
        <f>ROUND(C31*C7,2)</f>
        <v>5368.59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5368.59</v>
      </c>
    </row>
    <row r="51" spans="1:11" ht="17.25" customHeight="1">
      <c r="A51" s="66" t="s">
        <v>106</v>
      </c>
      <c r="B51" s="67">
        <f aca="true" t="shared" si="16" ref="B51:H51">ROUND(B32*B7,2)</f>
        <v>-2960.33</v>
      </c>
      <c r="C51" s="67">
        <f t="shared" si="16"/>
        <v>-3815.69</v>
      </c>
      <c r="D51" s="67">
        <f t="shared" si="16"/>
        <v>-4058.16</v>
      </c>
      <c r="E51" s="67">
        <f t="shared" si="16"/>
        <v>-2501.52</v>
      </c>
      <c r="F51" s="67">
        <f t="shared" si="16"/>
        <v>-3504.03</v>
      </c>
      <c r="G51" s="67">
        <f t="shared" si="16"/>
        <v>-4845.92</v>
      </c>
      <c r="H51" s="67">
        <f t="shared" si="16"/>
        <v>-2608.13</v>
      </c>
      <c r="I51" s="19">
        <v>0</v>
      </c>
      <c r="J51" s="19">
        <v>0</v>
      </c>
      <c r="K51" s="67">
        <f>SUM(B51:J51)</f>
        <v>-24293.780000000002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17585.01</v>
      </c>
      <c r="I53" s="31">
        <f>+I35</f>
        <v>0</v>
      </c>
      <c r="J53" s="31">
        <f>+J35</f>
        <v>0</v>
      </c>
      <c r="K53" s="23">
        <f t="shared" si="14"/>
        <v>17585.01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-159746.71</v>
      </c>
      <c r="C61" s="35">
        <f t="shared" si="17"/>
        <v>-253982.50999999998</v>
      </c>
      <c r="D61" s="35">
        <f t="shared" si="17"/>
        <v>-144430.88999999998</v>
      </c>
      <c r="E61" s="35">
        <f t="shared" si="17"/>
        <v>-207040.79999999993</v>
      </c>
      <c r="F61" s="35">
        <f t="shared" si="17"/>
        <v>-210746.16</v>
      </c>
      <c r="G61" s="35">
        <f t="shared" si="17"/>
        <v>-291312.15</v>
      </c>
      <c r="H61" s="35">
        <f t="shared" si="17"/>
        <v>-190994.4</v>
      </c>
      <c r="I61" s="35">
        <f t="shared" si="17"/>
        <v>-101448.93000000001</v>
      </c>
      <c r="J61" s="35">
        <f t="shared" si="17"/>
        <v>-86800.02</v>
      </c>
      <c r="K61" s="35">
        <f>SUM(B61:J61)</f>
        <v>-1646502.5699999998</v>
      </c>
    </row>
    <row r="62" spans="1:11" ht="18.75" customHeight="1">
      <c r="A62" s="16" t="s">
        <v>75</v>
      </c>
      <c r="B62" s="35">
        <f aca="true" t="shared" si="18" ref="B62:J62">B63+B64+B65+B66+B67+B68</f>
        <v>-212841.91999999998</v>
      </c>
      <c r="C62" s="35">
        <f t="shared" si="18"/>
        <v>-229329.77</v>
      </c>
      <c r="D62" s="35">
        <f t="shared" si="18"/>
        <v>-215890.05</v>
      </c>
      <c r="E62" s="35">
        <f t="shared" si="18"/>
        <v>-279289.94999999995</v>
      </c>
      <c r="F62" s="35">
        <f t="shared" si="18"/>
        <v>-244888.88</v>
      </c>
      <c r="G62" s="35">
        <f t="shared" si="18"/>
        <v>-280402.29000000004</v>
      </c>
      <c r="H62" s="35">
        <f t="shared" si="18"/>
        <v>-209334.4</v>
      </c>
      <c r="I62" s="35">
        <f t="shared" si="18"/>
        <v>-35229.8</v>
      </c>
      <c r="J62" s="35">
        <f t="shared" si="18"/>
        <v>-74692.8</v>
      </c>
      <c r="K62" s="35">
        <f aca="true" t="shared" si="19" ref="K62:K91">SUM(B62:J62)</f>
        <v>-1781899.8599999999</v>
      </c>
    </row>
    <row r="63" spans="1:11" ht="18.75" customHeight="1">
      <c r="A63" s="12" t="s">
        <v>76</v>
      </c>
      <c r="B63" s="35">
        <f>-ROUND(B9*$D$3,2)</f>
        <v>-168807.4</v>
      </c>
      <c r="C63" s="35">
        <f aca="true" t="shared" si="20" ref="C63:J63">-ROUND(C9*$D$3,2)</f>
        <v>-225594.6</v>
      </c>
      <c r="D63" s="35">
        <f t="shared" si="20"/>
        <v>-193366.8</v>
      </c>
      <c r="E63" s="35">
        <f t="shared" si="20"/>
        <v>-155556.8</v>
      </c>
      <c r="F63" s="35">
        <f t="shared" si="20"/>
        <v>-178007.2</v>
      </c>
      <c r="G63" s="35">
        <f t="shared" si="20"/>
        <v>-234163.6</v>
      </c>
      <c r="H63" s="35">
        <f t="shared" si="20"/>
        <v>-209334.4</v>
      </c>
      <c r="I63" s="35">
        <f t="shared" si="20"/>
        <v>-35229.8</v>
      </c>
      <c r="J63" s="35">
        <f t="shared" si="20"/>
        <v>-74692.8</v>
      </c>
      <c r="K63" s="35">
        <f t="shared" si="19"/>
        <v>-1474753.4000000001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-551</v>
      </c>
      <c r="C65" s="35">
        <v>-79.8</v>
      </c>
      <c r="D65" s="35">
        <v>-98.8</v>
      </c>
      <c r="E65" s="35">
        <v>-532</v>
      </c>
      <c r="F65" s="35">
        <v>-391.4</v>
      </c>
      <c r="G65" s="35">
        <v>-262.2</v>
      </c>
      <c r="H65" s="19">
        <v>0</v>
      </c>
      <c r="I65" s="19">
        <v>0</v>
      </c>
      <c r="J65" s="19">
        <v>0</v>
      </c>
      <c r="K65" s="35">
        <f t="shared" si="19"/>
        <v>-1915.2</v>
      </c>
    </row>
    <row r="66" spans="1:11" ht="18.75" customHeight="1">
      <c r="A66" s="12" t="s">
        <v>107</v>
      </c>
      <c r="B66" s="35">
        <v>-7535.4</v>
      </c>
      <c r="C66" s="35">
        <v>-1960.8</v>
      </c>
      <c r="D66" s="35">
        <v>-2200.2</v>
      </c>
      <c r="E66" s="35">
        <v>-4560</v>
      </c>
      <c r="F66" s="35">
        <v>-2891.8</v>
      </c>
      <c r="G66" s="35">
        <v>-2979.2</v>
      </c>
      <c r="H66" s="19">
        <v>0</v>
      </c>
      <c r="I66" s="19">
        <v>0</v>
      </c>
      <c r="J66" s="19">
        <v>0</v>
      </c>
      <c r="K66" s="35">
        <f t="shared" si="19"/>
        <v>-22127.399999999998</v>
      </c>
    </row>
    <row r="67" spans="1:11" ht="18.75" customHeight="1">
      <c r="A67" s="12" t="s">
        <v>53</v>
      </c>
      <c r="B67" s="35">
        <v>-35948.12</v>
      </c>
      <c r="C67" s="35">
        <v>-1694.57</v>
      </c>
      <c r="D67" s="35">
        <v>-20224.25</v>
      </c>
      <c r="E67" s="35">
        <v>-118641.15</v>
      </c>
      <c r="F67" s="35">
        <v>-63598.48</v>
      </c>
      <c r="G67" s="35">
        <v>-42997.29</v>
      </c>
      <c r="H67" s="19">
        <v>0</v>
      </c>
      <c r="I67" s="19">
        <v>0</v>
      </c>
      <c r="J67" s="19">
        <v>0</v>
      </c>
      <c r="K67" s="35">
        <f t="shared" si="19"/>
        <v>-283103.86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70024.65</v>
      </c>
      <c r="C101" s="19">
        <v>0</v>
      </c>
      <c r="D101" s="67">
        <v>96880.12</v>
      </c>
      <c r="E101" s="67">
        <v>88541.37</v>
      </c>
      <c r="F101" s="67">
        <v>56953.04</v>
      </c>
      <c r="G101" s="67">
        <v>23713.4</v>
      </c>
      <c r="H101" s="67">
        <v>35045.56</v>
      </c>
      <c r="I101" s="67">
        <v>2172.94</v>
      </c>
      <c r="J101" s="19">
        <v>0</v>
      </c>
      <c r="K101" s="67">
        <f>SUM(B101:J101)</f>
        <v>373331.08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1573589.16</v>
      </c>
      <c r="C104" s="24">
        <f t="shared" si="22"/>
        <v>2192078.19</v>
      </c>
      <c r="D104" s="24">
        <f t="shared" si="22"/>
        <v>2723703.09</v>
      </c>
      <c r="E104" s="24">
        <f t="shared" si="22"/>
        <v>1441739.6899999997</v>
      </c>
      <c r="F104" s="24">
        <f t="shared" si="22"/>
        <v>2010616.7000000004</v>
      </c>
      <c r="G104" s="24">
        <f t="shared" si="22"/>
        <v>2829150.39</v>
      </c>
      <c r="H104" s="24">
        <f t="shared" si="22"/>
        <v>1463685.0200000003</v>
      </c>
      <c r="I104" s="24">
        <f>+I105+I106</f>
        <v>511157.47999999986</v>
      </c>
      <c r="J104" s="24">
        <f>+J105+J106</f>
        <v>937114.79</v>
      </c>
      <c r="K104" s="48">
        <f>SUM(B104:J104)</f>
        <v>15682834.510000002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1554923.94</v>
      </c>
      <c r="C105" s="24">
        <f t="shared" si="23"/>
        <v>2168600.35</v>
      </c>
      <c r="D105" s="24">
        <f t="shared" si="23"/>
        <v>2698280.56</v>
      </c>
      <c r="E105" s="24">
        <f t="shared" si="23"/>
        <v>1419349.7999999998</v>
      </c>
      <c r="F105" s="24">
        <f t="shared" si="23"/>
        <v>1987091.0100000005</v>
      </c>
      <c r="G105" s="24">
        <f t="shared" si="23"/>
        <v>2799615.12</v>
      </c>
      <c r="H105" s="24">
        <f t="shared" si="23"/>
        <v>1443658.6200000003</v>
      </c>
      <c r="I105" s="24">
        <f t="shared" si="23"/>
        <v>511157.47999999986</v>
      </c>
      <c r="J105" s="24">
        <f t="shared" si="23"/>
        <v>923108.86</v>
      </c>
      <c r="K105" s="48">
        <f>SUM(B105:J105)</f>
        <v>15505785.740000002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15682834.529999997</v>
      </c>
      <c r="L112" s="54"/>
    </row>
    <row r="113" spans="1:11" ht="18.75" customHeight="1">
      <c r="A113" s="26" t="s">
        <v>71</v>
      </c>
      <c r="B113" s="27">
        <v>198520.19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198520.19</v>
      </c>
    </row>
    <row r="114" spans="1:11" ht="18.75" customHeight="1">
      <c r="A114" s="26" t="s">
        <v>72</v>
      </c>
      <c r="B114" s="27">
        <v>1375068.97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1375068.97</v>
      </c>
    </row>
    <row r="115" spans="1:11" ht="18.75" customHeight="1">
      <c r="A115" s="26" t="s">
        <v>73</v>
      </c>
      <c r="B115" s="40">
        <v>0</v>
      </c>
      <c r="C115" s="27">
        <f>+C104</f>
        <v>2192078.19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2192078.19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2723703.09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2723703.09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1441739.6899999997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1441739.6899999997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436752.72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436752.72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706336.14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706336.14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96244.7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96244.7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771283.13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771283.13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838335.71</v>
      </c>
      <c r="H122" s="40">
        <v>0</v>
      </c>
      <c r="I122" s="40">
        <v>0</v>
      </c>
      <c r="J122" s="40">
        <v>0</v>
      </c>
      <c r="K122" s="41">
        <f t="shared" si="25"/>
        <v>838335.71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65258.69</v>
      </c>
      <c r="H123" s="40">
        <v>0</v>
      </c>
      <c r="I123" s="40">
        <v>0</v>
      </c>
      <c r="J123" s="40">
        <v>0</v>
      </c>
      <c r="K123" s="41">
        <f t="shared" si="25"/>
        <v>65258.69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403595.59</v>
      </c>
      <c r="H124" s="40">
        <v>0</v>
      </c>
      <c r="I124" s="40">
        <v>0</v>
      </c>
      <c r="J124" s="40">
        <v>0</v>
      </c>
      <c r="K124" s="41">
        <f t="shared" si="25"/>
        <v>403595.59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401470.83</v>
      </c>
      <c r="H125" s="40">
        <v>0</v>
      </c>
      <c r="I125" s="40">
        <v>0</v>
      </c>
      <c r="J125" s="40">
        <v>0</v>
      </c>
      <c r="K125" s="41">
        <f t="shared" si="25"/>
        <v>401470.83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1120489.59</v>
      </c>
      <c r="H126" s="40">
        <v>0</v>
      </c>
      <c r="I126" s="40">
        <v>0</v>
      </c>
      <c r="J126" s="40">
        <v>0</v>
      </c>
      <c r="K126" s="41">
        <f t="shared" si="25"/>
        <v>1120489.59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519538.98</v>
      </c>
      <c r="I127" s="40">
        <v>0</v>
      </c>
      <c r="J127" s="40">
        <v>0</v>
      </c>
      <c r="K127" s="41">
        <f t="shared" si="25"/>
        <v>519538.98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944146.04</v>
      </c>
      <c r="I128" s="40">
        <v>0</v>
      </c>
      <c r="J128" s="40">
        <v>0</v>
      </c>
      <c r="K128" s="41">
        <f t="shared" si="25"/>
        <v>944146.04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511157.48</v>
      </c>
      <c r="J129" s="40">
        <v>0</v>
      </c>
      <c r="K129" s="41">
        <f t="shared" si="25"/>
        <v>511157.48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937114.8</v>
      </c>
      <c r="K130" s="44">
        <f t="shared" si="25"/>
        <v>937114.8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86" t="s">
        <v>135</v>
      </c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2017-02-22T18:57:38Z</dcterms:modified>
  <cp:category/>
  <cp:version/>
  <cp:contentType/>
  <cp:contentStatus/>
</cp:coreProperties>
</file>