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<sst xmlns="http://schemas.openxmlformats.org/spreadsheetml/2006/main" count="140" uniqueCount="140">
  <si>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</si>
  <si>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</si>
  <si>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</si>
  <si>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</si>
  <si>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</si>
  <si>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</si>
  <si>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</si>
  <si>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</si>
  <si>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</si>
  <si>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</si>
  <si>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</si>
  <si>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</si>
  <si>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</si>
  <si>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</si>
  <si>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</si>
  <si>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</si>
  <si>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</si>
  <si>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</si>
  <si>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</si>
  <si>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</si>
  <si>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</si>
  <si>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</si>
  <si>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</si>
  <si>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</si>
  <si>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</si>
  <si>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</si>
  <si>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</si>
  <si>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</si>
  <si>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</si>
  <si>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</si>
  <si>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</si>
  <si>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</si>
  <si>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</si>
  <si>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</si>
  <si>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</si>
  <si>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</si>
  <si>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</si>
  <si>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</si>
  <si>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</si>
  <si>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</si>
  <si>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</si>
  <si>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</si>
  <si>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</si>
  <si>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</si>
  <si>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</si>
  <si>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</si>
  <si>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</si>
  <si>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</si>
  <si>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</si>
  <si>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</si>
  <si>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</si>
  <si>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</si>
  <si>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</si>
  <si>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</si>
  <si>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</si>
  <si>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</si>
  <si>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</si>
  <si>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</si>
  <si>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</si>
  <si>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</si>
  <si>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</si>
  <si>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</si>
  <si>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</si>
  <si>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</si>
  <si>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</si>
  <si>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</si>
  <si>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</si>
  <si>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</si>
  <si>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</si>
  <si>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</si>
  <si>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</si>
  <si>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</si>
  <si>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</si>
  <si>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</si>
  <si>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</si>
  <si>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</si>
  <si>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</si>
  <si>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</si>
  <si>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</si>
  <si>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</si>
  <si>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</si>
  <si>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</si>
  <si>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</si>
  <si>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</si>
  <si>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</si>
  <si>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</si>
  <si>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</si>
  <si>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</si>
  <si>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</si>
  <si>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</si>
  <si>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</si>
  <si>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</si>
  <si>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</si>
  <si>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</si>
  <si>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</si>
  <si>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</si>
  <si>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</si>
  <si>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</si>
  <si>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</si>
  <si>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</si>
  <si>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</si>
  <si>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</si>
  <si>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</si>
  <si>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</si>
  <si>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</si>
  <si>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</si>
  <si>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</si>
  <si>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</si>
  <si>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</si>
  <si>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</si>
  <si>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</si>
  <si>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</si>
  <si>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</si>
  <si>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</si>
  <si>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</si>
  <si>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</si>
  <si>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</si>
  <si>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</si>
  <si>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</si>
  <si>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</si>
  <si>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</si>
  <si>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</si>
  <si>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</si>
  <si>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</si>
  <si>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</si>
  <si>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</si>
  <si>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</si>
  <si>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</si>
  <si>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</si>
  <si>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</si>
  <si>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</si>
  <si>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</si>
  <si>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</si>
  <si>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</si>
  <si>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</si>
  <si>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</si>
  <si>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</si>
  <si>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</si>
  <si>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01/11/17 - VENCIMENTO 09/11/17</t>
  </si>
  <si>
    <t>(1) Ajuste de remuneração previsto contratualmente, período de 25/09 a 24/10/17, parcela 6/20.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</si>
</sst>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615406</v>
      </c>
      <c r="C7" s="9">
        <f t="shared" si="0"/>
        <v>800515</v>
      </c>
      <c r="D7" s="9">
        <f t="shared" si="0"/>
        <v>810196</v>
      </c>
      <c r="E7" s="9">
        <f t="shared" si="0"/>
        <v>554264</v>
      </c>
      <c r="F7" s="9">
        <f t="shared" si="0"/>
        <v>743312</v>
      </c>
      <c r="G7" s="9">
        <f t="shared" si="0"/>
        <v>1263259</v>
      </c>
      <c r="H7" s="9">
        <f t="shared" si="0"/>
        <v>578459</v>
      </c>
      <c r="I7" s="9">
        <f t="shared" si="0"/>
        <v>126328</v>
      </c>
      <c r="J7" s="9">
        <f t="shared" si="0"/>
        <v>335403</v>
      </c>
      <c r="K7" s="9">
        <f t="shared" si="0"/>
        <v>5827142</v>
      </c>
      <c r="L7" s="50"/>
    </row>
    <row r="8" spans="1:11" ht="17.25" customHeight="1">
      <c r="A8" s="10" t="s">
        <v>97</v>
      </c>
      <c r="B8" s="11">
        <f>B9+B12+B16</f>
        <v>286093</v>
      </c>
      <c r="C8" s="11">
        <f aca="true" t="shared" si="1" ref="C8:J8">C9+C12+C16</f>
        <v>385849</v>
      </c>
      <c r="D8" s="11">
        <f t="shared" si="1"/>
        <v>364311</v>
      </c>
      <c r="E8" s="11">
        <f t="shared" si="1"/>
        <v>266330</v>
      </c>
      <c r="F8" s="11">
        <f t="shared" si="1"/>
        <v>342012</v>
      </c>
      <c r="G8" s="11">
        <f t="shared" si="1"/>
        <v>586022</v>
      </c>
      <c r="H8" s="11">
        <f t="shared" si="1"/>
        <v>296907</v>
      </c>
      <c r="I8" s="11">
        <f t="shared" si="1"/>
        <v>54355</v>
      </c>
      <c r="J8" s="11">
        <f t="shared" si="1"/>
        <v>148940</v>
      </c>
      <c r="K8" s="11">
        <f>SUM(B8:J8)</f>
        <v>2730819</v>
      </c>
    </row>
    <row r="9" spans="1:11" ht="17.25" customHeight="1">
      <c r="A9" s="15" t="s">
        <v>16</v>
      </c>
      <c r="B9" s="13">
        <f>+B10+B11</f>
        <v>36291</v>
      </c>
      <c r="C9" s="13">
        <f aca="true" t="shared" si="2" ref="C9:J9">+C10+C11</f>
        <v>51822</v>
      </c>
      <c r="D9" s="13">
        <f t="shared" si="2"/>
        <v>43871</v>
      </c>
      <c r="E9" s="13">
        <f t="shared" si="2"/>
        <v>34601</v>
      </c>
      <c r="F9" s="13">
        <f t="shared" si="2"/>
        <v>38356</v>
      </c>
      <c r="G9" s="13">
        <f t="shared" si="2"/>
        <v>51099</v>
      </c>
      <c r="H9" s="13">
        <f t="shared" si="2"/>
        <v>46153</v>
      </c>
      <c r="I9" s="13">
        <f t="shared" si="2"/>
        <v>8151</v>
      </c>
      <c r="J9" s="13">
        <f t="shared" si="2"/>
        <v>16640</v>
      </c>
      <c r="K9" s="11">
        <f>SUM(B9:J9)</f>
        <v>326984</v>
      </c>
    </row>
    <row r="10" spans="1:11" ht="17.25" customHeight="1">
      <c r="A10" s="29" t="s">
        <v>17</v>
      </c>
      <c r="B10" s="13">
        <v>36291</v>
      </c>
      <c r="C10" s="13">
        <v>51822</v>
      </c>
      <c r="D10" s="13">
        <v>43871</v>
      </c>
      <c r="E10" s="13">
        <v>34601</v>
      </c>
      <c r="F10" s="13">
        <v>38356</v>
      </c>
      <c r="G10" s="13">
        <v>51099</v>
      </c>
      <c r="H10" s="13">
        <v>46153</v>
      </c>
      <c r="I10" s="13">
        <v>8151</v>
      </c>
      <c r="J10" s="13">
        <v>16640</v>
      </c>
      <c r="K10" s="11">
        <f>SUM(B10:J10)</f>
        <v>326984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235022</v>
      </c>
      <c r="C12" s="17">
        <f t="shared" si="3"/>
        <v>313855</v>
      </c>
      <c r="D12" s="17">
        <f t="shared" si="3"/>
        <v>301789</v>
      </c>
      <c r="E12" s="17">
        <f t="shared" si="3"/>
        <v>218155</v>
      </c>
      <c r="F12" s="17">
        <f t="shared" si="3"/>
        <v>283288</v>
      </c>
      <c r="G12" s="17">
        <f t="shared" si="3"/>
        <v>498783</v>
      </c>
      <c r="H12" s="17">
        <f t="shared" si="3"/>
        <v>236323</v>
      </c>
      <c r="I12" s="17">
        <f t="shared" si="3"/>
        <v>43081</v>
      </c>
      <c r="J12" s="17">
        <f t="shared" si="3"/>
        <v>124423</v>
      </c>
      <c r="K12" s="11">
        <f aca="true" t="shared" si="4" ref="K12:K27">SUM(B12:J12)</f>
        <v>2254719</v>
      </c>
    </row>
    <row r="13" spans="1:13" ht="17.25" customHeight="1">
      <c r="A13" s="14" t="s">
        <v>19</v>
      </c>
      <c r="B13" s="13">
        <v>110354</v>
      </c>
      <c r="C13" s="13">
        <v>156960</v>
      </c>
      <c r="D13" s="13">
        <v>156879</v>
      </c>
      <c r="E13" s="13">
        <v>109249</v>
      </c>
      <c r="F13" s="13">
        <v>141243</v>
      </c>
      <c r="G13" s="13">
        <v>232958</v>
      </c>
      <c r="H13" s="13">
        <v>105968</v>
      </c>
      <c r="I13" s="13">
        <v>23639</v>
      </c>
      <c r="J13" s="13">
        <v>63920</v>
      </c>
      <c r="K13" s="11">
        <f t="shared" si="4"/>
        <v>1101170</v>
      </c>
      <c r="L13" s="50"/>
      <c r="M13" s="51"/>
    </row>
    <row r="14" spans="1:12" ht="17.25" customHeight="1">
      <c r="A14" s="14" t="s">
        <v>20</v>
      </c>
      <c r="B14" s="13">
        <v>115022</v>
      </c>
      <c r="C14" s="13">
        <v>141731</v>
      </c>
      <c r="D14" s="13">
        <v>135071</v>
      </c>
      <c r="E14" s="13">
        <v>99577</v>
      </c>
      <c r="F14" s="13">
        <v>132324</v>
      </c>
      <c r="G14" s="13">
        <v>250306</v>
      </c>
      <c r="H14" s="13">
        <v>112794</v>
      </c>
      <c r="I14" s="13">
        <v>17039</v>
      </c>
      <c r="J14" s="13">
        <v>57255</v>
      </c>
      <c r="K14" s="11">
        <f t="shared" si="4"/>
        <v>1061119</v>
      </c>
      <c r="L14" s="50"/>
    </row>
    <row r="15" spans="1:11" ht="17.25" customHeight="1">
      <c r="A15" s="14" t="s">
        <v>21</v>
      </c>
      <c r="B15" s="13">
        <v>9646</v>
      </c>
      <c r="C15" s="13">
        <v>15164</v>
      </c>
      <c r="D15" s="13">
        <v>9839</v>
      </c>
      <c r="E15" s="13">
        <v>9329</v>
      </c>
      <c r="F15" s="13">
        <v>9721</v>
      </c>
      <c r="G15" s="13">
        <v>15519</v>
      </c>
      <c r="H15" s="13">
        <v>17561</v>
      </c>
      <c r="I15" s="13">
        <v>2403</v>
      </c>
      <c r="J15" s="13">
        <v>3248</v>
      </c>
      <c r="K15" s="11">
        <f t="shared" si="4"/>
        <v>92430</v>
      </c>
    </row>
    <row r="16" spans="1:11" ht="17.25" customHeight="1">
      <c r="A16" s="15" t="s">
        <v>93</v>
      </c>
      <c r="B16" s="13">
        <f>B17+B18+B19</f>
        <v>14780</v>
      </c>
      <c r="C16" s="13">
        <f aca="true" t="shared" si="5" ref="C16:J16">C17+C18+C19</f>
        <v>20172</v>
      </c>
      <c r="D16" s="13">
        <f t="shared" si="5"/>
        <v>18651</v>
      </c>
      <c r="E16" s="13">
        <f t="shared" si="5"/>
        <v>13574</v>
      </c>
      <c r="F16" s="13">
        <f t="shared" si="5"/>
        <v>20368</v>
      </c>
      <c r="G16" s="13">
        <f t="shared" si="5"/>
        <v>36140</v>
      </c>
      <c r="H16" s="13">
        <f t="shared" si="5"/>
        <v>14431</v>
      </c>
      <c r="I16" s="13">
        <f t="shared" si="5"/>
        <v>3123</v>
      </c>
      <c r="J16" s="13">
        <f t="shared" si="5"/>
        <v>7877</v>
      </c>
      <c r="K16" s="11">
        <f t="shared" si="4"/>
        <v>149116</v>
      </c>
    </row>
    <row r="17" spans="1:11" ht="17.25" customHeight="1">
      <c r="A17" s="14" t="s">
        <v>94</v>
      </c>
      <c r="B17" s="13">
        <v>14687</v>
      </c>
      <c r="C17" s="13">
        <v>20087</v>
      </c>
      <c r="D17" s="13">
        <v>18558</v>
      </c>
      <c r="E17" s="13">
        <v>13495</v>
      </c>
      <c r="F17" s="13">
        <v>20260</v>
      </c>
      <c r="G17" s="13">
        <v>35924</v>
      </c>
      <c r="H17" s="13">
        <v>14326</v>
      </c>
      <c r="I17" s="13">
        <v>3104</v>
      </c>
      <c r="J17" s="13">
        <v>7836</v>
      </c>
      <c r="K17" s="11">
        <f t="shared" si="4"/>
        <v>148277</v>
      </c>
    </row>
    <row r="18" spans="1:11" ht="17.25" customHeight="1">
      <c r="A18" s="14" t="s">
        <v>95</v>
      </c>
      <c r="B18" s="13">
        <v>70</v>
      </c>
      <c r="C18" s="13">
        <v>77</v>
      </c>
      <c r="D18" s="13">
        <v>73</v>
      </c>
      <c r="E18" s="13">
        <v>67</v>
      </c>
      <c r="F18" s="13">
        <v>89</v>
      </c>
      <c r="G18" s="13">
        <v>188</v>
      </c>
      <c r="H18" s="13">
        <v>85</v>
      </c>
      <c r="I18" s="13">
        <v>18</v>
      </c>
      <c r="J18" s="13">
        <v>38</v>
      </c>
      <c r="K18" s="11">
        <f t="shared" si="4"/>
        <v>705</v>
      </c>
    </row>
    <row r="19" spans="1:11" ht="17.25" customHeight="1">
      <c r="A19" s="14" t="s">
        <v>96</v>
      </c>
      <c r="B19" s="13">
        <v>23</v>
      </c>
      <c r="C19" s="13">
        <v>8</v>
      </c>
      <c r="D19" s="13">
        <v>20</v>
      </c>
      <c r="E19" s="13">
        <v>12</v>
      </c>
      <c r="F19" s="13">
        <v>19</v>
      </c>
      <c r="G19" s="13">
        <v>28</v>
      </c>
      <c r="H19" s="13">
        <v>20</v>
      </c>
      <c r="I19" s="13">
        <v>1</v>
      </c>
      <c r="J19" s="13">
        <v>3</v>
      </c>
      <c r="K19" s="11">
        <f t="shared" si="4"/>
        <v>134</v>
      </c>
    </row>
    <row r="20" spans="1:11" ht="17.25" customHeight="1">
      <c r="A20" s="16" t="s">
        <v>22</v>
      </c>
      <c r="B20" s="11">
        <f>+B21+B22+B23</f>
        <v>170096</v>
      </c>
      <c r="C20" s="11">
        <f aca="true" t="shared" si="6" ref="C20:J20">+C21+C22+C23</f>
        <v>195128</v>
      </c>
      <c r="D20" s="11">
        <f t="shared" si="6"/>
        <v>214431</v>
      </c>
      <c r="E20" s="11">
        <f t="shared" si="6"/>
        <v>139074</v>
      </c>
      <c r="F20" s="11">
        <f t="shared" si="6"/>
        <v>221255</v>
      </c>
      <c r="G20" s="11">
        <f t="shared" si="6"/>
        <v>418180</v>
      </c>
      <c r="H20" s="11">
        <f t="shared" si="6"/>
        <v>143857</v>
      </c>
      <c r="I20" s="11">
        <f t="shared" si="6"/>
        <v>33909</v>
      </c>
      <c r="J20" s="11">
        <f t="shared" si="6"/>
        <v>83260</v>
      </c>
      <c r="K20" s="11">
        <f t="shared" si="4"/>
        <v>1619190</v>
      </c>
    </row>
    <row r="21" spans="1:12" ht="17.25" customHeight="1">
      <c r="A21" s="12" t="s">
        <v>23</v>
      </c>
      <c r="B21" s="13">
        <v>89079</v>
      </c>
      <c r="C21" s="13">
        <v>111338</v>
      </c>
      <c r="D21" s="13">
        <v>125395</v>
      </c>
      <c r="E21" s="13">
        <v>78568</v>
      </c>
      <c r="F21" s="13">
        <v>123950</v>
      </c>
      <c r="G21" s="13">
        <v>216569</v>
      </c>
      <c r="H21" s="13">
        <v>78102</v>
      </c>
      <c r="I21" s="13">
        <v>20861</v>
      </c>
      <c r="J21" s="13">
        <v>47108</v>
      </c>
      <c r="K21" s="11">
        <f t="shared" si="4"/>
        <v>890970</v>
      </c>
      <c r="L21" s="50"/>
    </row>
    <row r="22" spans="1:12" ht="17.25" customHeight="1">
      <c r="A22" s="12" t="s">
        <v>24</v>
      </c>
      <c r="B22" s="13">
        <v>76799</v>
      </c>
      <c r="C22" s="13">
        <v>78542</v>
      </c>
      <c r="D22" s="13">
        <v>84900</v>
      </c>
      <c r="E22" s="13">
        <v>57303</v>
      </c>
      <c r="F22" s="13">
        <v>93190</v>
      </c>
      <c r="G22" s="13">
        <v>194383</v>
      </c>
      <c r="H22" s="13">
        <v>60309</v>
      </c>
      <c r="I22" s="13">
        <v>12152</v>
      </c>
      <c r="J22" s="13">
        <v>34721</v>
      </c>
      <c r="K22" s="11">
        <f t="shared" si="4"/>
        <v>692299</v>
      </c>
      <c r="L22" s="50"/>
    </row>
    <row r="23" spans="1:11" ht="17.25" customHeight="1">
      <c r="A23" s="12" t="s">
        <v>25</v>
      </c>
      <c r="B23" s="13">
        <v>4218</v>
      </c>
      <c r="C23" s="13">
        <v>5248</v>
      </c>
      <c r="D23" s="13">
        <v>4136</v>
      </c>
      <c r="E23" s="13">
        <v>3203</v>
      </c>
      <c r="F23" s="13">
        <v>4115</v>
      </c>
      <c r="G23" s="13">
        <v>7228</v>
      </c>
      <c r="H23" s="13">
        <v>5446</v>
      </c>
      <c r="I23" s="13">
        <v>896</v>
      </c>
      <c r="J23" s="13">
        <v>1431</v>
      </c>
      <c r="K23" s="11">
        <f t="shared" si="4"/>
        <v>35921</v>
      </c>
    </row>
    <row r="24" spans="1:11" ht="17.25" customHeight="1">
      <c r="A24" s="16" t="s">
        <v>26</v>
      </c>
      <c r="B24" s="13">
        <f>+B25+B26</f>
        <v>159217</v>
      </c>
      <c r="C24" s="13">
        <f aca="true" t="shared" si="7" ref="C24:J24">+C25+C26</f>
        <v>219538</v>
      </c>
      <c r="D24" s="13">
        <f t="shared" si="7"/>
        <v>231454</v>
      </c>
      <c r="E24" s="13">
        <f t="shared" si="7"/>
        <v>148860</v>
      </c>
      <c r="F24" s="13">
        <f t="shared" si="7"/>
        <v>180045</v>
      </c>
      <c r="G24" s="13">
        <f t="shared" si="7"/>
        <v>259057</v>
      </c>
      <c r="H24" s="13">
        <f t="shared" si="7"/>
        <v>130152</v>
      </c>
      <c r="I24" s="13">
        <f t="shared" si="7"/>
        <v>38064</v>
      </c>
      <c r="J24" s="13">
        <f t="shared" si="7"/>
        <v>103203</v>
      </c>
      <c r="K24" s="11">
        <f t="shared" si="4"/>
        <v>1469590</v>
      </c>
    </row>
    <row r="25" spans="1:12" ht="17.25" customHeight="1">
      <c r="A25" s="12" t="s">
        <v>115</v>
      </c>
      <c r="B25" s="13">
        <v>71617</v>
      </c>
      <c r="C25" s="13">
        <v>109140</v>
      </c>
      <c r="D25" s="13">
        <v>123152</v>
      </c>
      <c r="E25" s="13">
        <v>78004</v>
      </c>
      <c r="F25" s="13">
        <v>90274</v>
      </c>
      <c r="G25" s="13">
        <v>121649</v>
      </c>
      <c r="H25" s="13">
        <v>60521</v>
      </c>
      <c r="I25" s="13">
        <v>22175</v>
      </c>
      <c r="J25" s="13">
        <v>52486</v>
      </c>
      <c r="K25" s="11">
        <f t="shared" si="4"/>
        <v>729018</v>
      </c>
      <c r="L25" s="50"/>
    </row>
    <row r="26" spans="1:12" ht="17.25" customHeight="1">
      <c r="A26" s="12" t="s">
        <v>116</v>
      </c>
      <c r="B26" s="13">
        <v>87600</v>
      </c>
      <c r="C26" s="13">
        <v>110398</v>
      </c>
      <c r="D26" s="13">
        <v>108302</v>
      </c>
      <c r="E26" s="13">
        <v>70856</v>
      </c>
      <c r="F26" s="13">
        <v>89771</v>
      </c>
      <c r="G26" s="13">
        <v>137408</v>
      </c>
      <c r="H26" s="13">
        <v>69631</v>
      </c>
      <c r="I26" s="13">
        <v>15889</v>
      </c>
      <c r="J26" s="13">
        <v>50717</v>
      </c>
      <c r="K26" s="11">
        <f t="shared" si="4"/>
        <v>740572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7543</v>
      </c>
      <c r="I27" s="11">
        <v>0</v>
      </c>
      <c r="J27" s="11">
        <v>0</v>
      </c>
      <c r="K27" s="11">
        <f t="shared" si="4"/>
        <v>7543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11241.23</v>
      </c>
      <c r="I35" s="19">
        <v>0</v>
      </c>
      <c r="J35" s="19">
        <v>0</v>
      </c>
      <c r="K35" s="23">
        <f>SUM(B35:J35)</f>
        <v>11241.23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1779044.8699999999</v>
      </c>
      <c r="C47" s="22">
        <f aca="true" t="shared" si="12" ref="C47:H47">+C48+C57</f>
        <v>2588582.46</v>
      </c>
      <c r="D47" s="22">
        <f t="shared" si="12"/>
        <v>2947192.4099999997</v>
      </c>
      <c r="E47" s="22">
        <f t="shared" si="12"/>
        <v>1722013.1099999999</v>
      </c>
      <c r="F47" s="22">
        <f t="shared" si="12"/>
        <v>2279308.8200000003</v>
      </c>
      <c r="G47" s="22">
        <f t="shared" si="12"/>
        <v>3265148.23</v>
      </c>
      <c r="H47" s="22">
        <f t="shared" si="12"/>
        <v>1729915.4300000002</v>
      </c>
      <c r="I47" s="22">
        <f>+I48+I57</f>
        <v>657946.0499999999</v>
      </c>
      <c r="J47" s="22">
        <f>+J48+J57</f>
        <v>1051567.22</v>
      </c>
      <c r="K47" s="22">
        <f>SUM(B47:J47)</f>
        <v>18020718.599999998</v>
      </c>
    </row>
    <row r="48" spans="1:11" ht="17.25" customHeight="1">
      <c r="A48" s="16" t="s">
        <v>108</v>
      </c>
      <c r="B48" s="23">
        <f>SUM(B49:B56)</f>
        <v>1761260.43</v>
      </c>
      <c r="C48" s="23">
        <f aca="true" t="shared" si="13" ref="C48:J48">SUM(C49:C56)</f>
        <v>2563416.64</v>
      </c>
      <c r="D48" s="23">
        <f t="shared" si="13"/>
        <v>2921065.8699999996</v>
      </c>
      <c r="E48" s="23">
        <f t="shared" si="13"/>
        <v>1699060.66</v>
      </c>
      <c r="F48" s="23">
        <f t="shared" si="13"/>
        <v>2255658.6</v>
      </c>
      <c r="G48" s="23">
        <f t="shared" si="13"/>
        <v>3234677.85</v>
      </c>
      <c r="H48" s="23">
        <f t="shared" si="13"/>
        <v>1709436.2200000002</v>
      </c>
      <c r="I48" s="23">
        <f t="shared" si="13"/>
        <v>657946.0499999999</v>
      </c>
      <c r="J48" s="23">
        <f t="shared" si="13"/>
        <v>1037203.62</v>
      </c>
      <c r="K48" s="23">
        <f aca="true" t="shared" si="14" ref="K48:K57">SUM(B48:J48)</f>
        <v>17839725.94</v>
      </c>
    </row>
    <row r="49" spans="1:11" ht="17.25" customHeight="1">
      <c r="A49" s="34" t="s">
        <v>43</v>
      </c>
      <c r="B49" s="23">
        <f aca="true" t="shared" si="15" ref="B49:H49">ROUND(B30*B7,2)</f>
        <v>1760122.7</v>
      </c>
      <c r="C49" s="23">
        <f t="shared" si="15"/>
        <v>2555884.29</v>
      </c>
      <c r="D49" s="23">
        <f t="shared" si="15"/>
        <v>2918731.09</v>
      </c>
      <c r="E49" s="23">
        <f t="shared" si="15"/>
        <v>1698154.04</v>
      </c>
      <c r="F49" s="23">
        <f t="shared" si="15"/>
        <v>2253870.65</v>
      </c>
      <c r="G49" s="23">
        <f t="shared" si="15"/>
        <v>3232174.48</v>
      </c>
      <c r="H49" s="23">
        <f t="shared" si="15"/>
        <v>1697140.86</v>
      </c>
      <c r="I49" s="23">
        <f>ROUND(I30*I7,2)</f>
        <v>656880.33</v>
      </c>
      <c r="J49" s="23">
        <f>ROUND(J30*J7,2)</f>
        <v>1034986.58</v>
      </c>
      <c r="K49" s="23">
        <f t="shared" si="14"/>
        <v>17807945.02</v>
      </c>
    </row>
    <row r="50" spans="1:11" ht="17.25" customHeight="1">
      <c r="A50" s="34" t="s">
        <v>44</v>
      </c>
      <c r="B50" s="19">
        <v>0</v>
      </c>
      <c r="C50" s="23">
        <f>ROUND(C31*C7,2)</f>
        <v>5681.15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5681.15</v>
      </c>
    </row>
    <row r="51" spans="1:11" ht="17.25" customHeight="1">
      <c r="A51" s="64" t="s">
        <v>104</v>
      </c>
      <c r="B51" s="65">
        <f aca="true" t="shared" si="16" ref="B51:H51">ROUND(B32*B7,2)</f>
        <v>-2953.95</v>
      </c>
      <c r="C51" s="65">
        <f t="shared" si="16"/>
        <v>-3922.52</v>
      </c>
      <c r="D51" s="65">
        <f t="shared" si="16"/>
        <v>-4050.98</v>
      </c>
      <c r="E51" s="65">
        <f t="shared" si="16"/>
        <v>-2538.78</v>
      </c>
      <c r="F51" s="65">
        <f t="shared" si="16"/>
        <v>-3493.57</v>
      </c>
      <c r="G51" s="65">
        <f t="shared" si="16"/>
        <v>-4926.71</v>
      </c>
      <c r="H51" s="65">
        <f t="shared" si="16"/>
        <v>-2660.91</v>
      </c>
      <c r="I51" s="19">
        <v>0</v>
      </c>
      <c r="J51" s="19">
        <v>0</v>
      </c>
      <c r="K51" s="65">
        <f>SUM(B51:J51)</f>
        <v>-24547.42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11241.23</v>
      </c>
      <c r="I53" s="31">
        <f>+I35</f>
        <v>0</v>
      </c>
      <c r="J53" s="31">
        <f>+J35</f>
        <v>0</v>
      </c>
      <c r="K53" s="23">
        <f t="shared" si="14"/>
        <v>11241.23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-202579.28</v>
      </c>
      <c r="C61" s="35">
        <f t="shared" si="17"/>
        <v>-226632.23</v>
      </c>
      <c r="D61" s="35">
        <f t="shared" si="17"/>
        <v>-213309.47999999998</v>
      </c>
      <c r="E61" s="35">
        <f t="shared" si="17"/>
        <v>-281570.62</v>
      </c>
      <c r="F61" s="35">
        <f t="shared" si="17"/>
        <v>-271474.4</v>
      </c>
      <c r="G61" s="35">
        <f t="shared" si="17"/>
        <v>-314939.52</v>
      </c>
      <c r="H61" s="35">
        <f t="shared" si="17"/>
        <v>-190349.28</v>
      </c>
      <c r="I61" s="35">
        <f t="shared" si="17"/>
        <v>-99698.14</v>
      </c>
      <c r="J61" s="35">
        <f t="shared" si="17"/>
        <v>-74190.20999999999</v>
      </c>
      <c r="K61" s="35">
        <f>SUM(B61:J61)</f>
        <v>-1874743.16</v>
      </c>
    </row>
    <row r="62" spans="1:11" ht="18.75" customHeight="1">
      <c r="A62" s="16" t="s">
        <v>74</v>
      </c>
      <c r="B62" s="35">
        <f aca="true" t="shared" si="18" ref="B62:J62">B63+B64+B65+B66+B67+B68</f>
        <v>-186435.34</v>
      </c>
      <c r="C62" s="35">
        <f t="shared" si="18"/>
        <v>-203604</v>
      </c>
      <c r="D62" s="35">
        <f t="shared" si="18"/>
        <v>-191718.31</v>
      </c>
      <c r="E62" s="35">
        <f t="shared" si="18"/>
        <v>-265990.76</v>
      </c>
      <c r="F62" s="35">
        <f t="shared" si="18"/>
        <v>-249042.45</v>
      </c>
      <c r="G62" s="35">
        <f t="shared" si="18"/>
        <v>-282274.52</v>
      </c>
      <c r="H62" s="35">
        <f t="shared" si="18"/>
        <v>-175381.4</v>
      </c>
      <c r="I62" s="35">
        <f t="shared" si="18"/>
        <v>-30973.8</v>
      </c>
      <c r="J62" s="35">
        <f t="shared" si="18"/>
        <v>-63232</v>
      </c>
      <c r="K62" s="35">
        <f aca="true" t="shared" si="19" ref="K62:K91">SUM(B62:J62)</f>
        <v>-1648652.5799999998</v>
      </c>
    </row>
    <row r="63" spans="1:11" ht="18.75" customHeight="1">
      <c r="A63" s="12" t="s">
        <v>75</v>
      </c>
      <c r="B63" s="35">
        <f>-ROUND(B9*$D$3,2)</f>
        <v>-137905.8</v>
      </c>
      <c r="C63" s="35">
        <f aca="true" t="shared" si="20" ref="C63:J63">-ROUND(C9*$D$3,2)</f>
        <v>-196923.6</v>
      </c>
      <c r="D63" s="35">
        <f t="shared" si="20"/>
        <v>-166709.8</v>
      </c>
      <c r="E63" s="35">
        <f t="shared" si="20"/>
        <v>-131483.8</v>
      </c>
      <c r="F63" s="35">
        <f t="shared" si="20"/>
        <v>-145752.8</v>
      </c>
      <c r="G63" s="35">
        <f t="shared" si="20"/>
        <v>-194176.2</v>
      </c>
      <c r="H63" s="35">
        <f t="shared" si="20"/>
        <v>-175381.4</v>
      </c>
      <c r="I63" s="35">
        <f t="shared" si="20"/>
        <v>-30973.8</v>
      </c>
      <c r="J63" s="35">
        <f t="shared" si="20"/>
        <v>-63232</v>
      </c>
      <c r="K63" s="35">
        <f t="shared" si="19"/>
        <v>-1242539.2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-725.8</v>
      </c>
      <c r="C65" s="35">
        <v>-437</v>
      </c>
      <c r="D65" s="35">
        <v>-193.8</v>
      </c>
      <c r="E65" s="35">
        <v>-505.4</v>
      </c>
      <c r="F65" s="35">
        <v>-433.2</v>
      </c>
      <c r="G65" s="35">
        <v>-281.2</v>
      </c>
      <c r="H65" s="19">
        <v>0</v>
      </c>
      <c r="I65" s="19">
        <v>0</v>
      </c>
      <c r="J65" s="19">
        <v>0</v>
      </c>
      <c r="K65" s="35">
        <f t="shared" si="19"/>
        <v>-2576.3999999999996</v>
      </c>
    </row>
    <row r="66" spans="1:11" ht="18.75" customHeight="1">
      <c r="A66" s="12" t="s">
        <v>105</v>
      </c>
      <c r="B66" s="35">
        <v>-2048.2</v>
      </c>
      <c r="C66" s="35">
        <v>-877.8</v>
      </c>
      <c r="D66" s="35">
        <v>-1090.6</v>
      </c>
      <c r="E66" s="35">
        <v>-1729</v>
      </c>
      <c r="F66" s="35">
        <v>-718.2</v>
      </c>
      <c r="G66" s="35">
        <v>-665</v>
      </c>
      <c r="H66" s="19">
        <v>0</v>
      </c>
      <c r="I66" s="19">
        <v>0</v>
      </c>
      <c r="J66" s="19">
        <v>0</v>
      </c>
      <c r="K66" s="35">
        <f t="shared" si="19"/>
        <v>-7128.8</v>
      </c>
    </row>
    <row r="67" spans="1:11" ht="18.75" customHeight="1">
      <c r="A67" s="12" t="s">
        <v>52</v>
      </c>
      <c r="B67" s="35">
        <v>-45755.54</v>
      </c>
      <c r="C67" s="35">
        <v>-5365.6</v>
      </c>
      <c r="D67" s="35">
        <v>-23724.11</v>
      </c>
      <c r="E67" s="35">
        <v>-132272.56</v>
      </c>
      <c r="F67" s="35">
        <v>-102138.25</v>
      </c>
      <c r="G67" s="35">
        <v>-87152.12</v>
      </c>
      <c r="H67" s="19">
        <v>0</v>
      </c>
      <c r="I67" s="19">
        <v>0</v>
      </c>
      <c r="J67" s="19">
        <v>0</v>
      </c>
      <c r="K67" s="35">
        <f t="shared" si="19"/>
        <v>-396408.18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-16143.939999999999</v>
      </c>
      <c r="C69" s="65">
        <f>SUM(C70:C102)</f>
        <v>-23028.230000000003</v>
      </c>
      <c r="D69" s="65">
        <f>SUM(D70:D102)</f>
        <v>-21591.17</v>
      </c>
      <c r="E69" s="65">
        <f aca="true" t="shared" si="21" ref="E69:J69">SUM(E70:E102)</f>
        <v>-15579.859999999999</v>
      </c>
      <c r="F69" s="65">
        <f t="shared" si="21"/>
        <v>-22431.95</v>
      </c>
      <c r="G69" s="65">
        <f t="shared" si="21"/>
        <v>-32665.000000000004</v>
      </c>
      <c r="H69" s="65">
        <f t="shared" si="21"/>
        <v>-14967.88</v>
      </c>
      <c r="I69" s="65">
        <f t="shared" si="21"/>
        <v>-68724.34</v>
      </c>
      <c r="J69" s="65">
        <f t="shared" si="21"/>
        <v>-10958.21</v>
      </c>
      <c r="K69" s="65">
        <f t="shared" si="19"/>
        <v>-226090.58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19">
        <v>0</v>
      </c>
      <c r="I84" s="65">
        <v>-1000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1576465.5899999999</v>
      </c>
      <c r="C106" s="24">
        <f t="shared" si="22"/>
        <v>2361950.23</v>
      </c>
      <c r="D106" s="24">
        <f t="shared" si="22"/>
        <v>2733882.9299999997</v>
      </c>
      <c r="E106" s="24">
        <f t="shared" si="22"/>
        <v>1440442.4899999998</v>
      </c>
      <c r="F106" s="24">
        <f t="shared" si="22"/>
        <v>2007834.4200000002</v>
      </c>
      <c r="G106" s="24">
        <f t="shared" si="22"/>
        <v>2950208.71</v>
      </c>
      <c r="H106" s="24">
        <f t="shared" si="22"/>
        <v>1539566.1500000004</v>
      </c>
      <c r="I106" s="24">
        <f>+I107+I108</f>
        <v>558247.9099999999</v>
      </c>
      <c r="J106" s="24">
        <f>+J107+J108</f>
        <v>977377.01</v>
      </c>
      <c r="K106" s="46">
        <f>SUM(B106:J106)</f>
        <v>16145975.440000001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1558681.15</v>
      </c>
      <c r="C107" s="24">
        <f t="shared" si="23"/>
        <v>2336784.41</v>
      </c>
      <c r="D107" s="24">
        <f t="shared" si="23"/>
        <v>2707756.3899999997</v>
      </c>
      <c r="E107" s="24">
        <f t="shared" si="23"/>
        <v>1417490.0399999998</v>
      </c>
      <c r="F107" s="24">
        <f t="shared" si="23"/>
        <v>1984184.2000000002</v>
      </c>
      <c r="G107" s="24">
        <f t="shared" si="23"/>
        <v>2919738.33</v>
      </c>
      <c r="H107" s="24">
        <f t="shared" si="23"/>
        <v>1519086.9400000004</v>
      </c>
      <c r="I107" s="24">
        <f t="shared" si="23"/>
        <v>558247.9099999999</v>
      </c>
      <c r="J107" s="24">
        <f t="shared" si="23"/>
        <v>963013.41</v>
      </c>
      <c r="K107" s="46">
        <f>SUM(B107:J107)</f>
        <v>15964982.780000001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16145975.430000003</v>
      </c>
      <c r="L114" s="52"/>
    </row>
    <row r="115" spans="1:11" ht="18.75" customHeight="1">
      <c r="A115" s="26" t="s">
        <v>70</v>
      </c>
      <c r="B115" s="27">
        <v>210438.09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210438.09</v>
      </c>
    </row>
    <row r="116" spans="1:11" ht="18.75" customHeight="1">
      <c r="A116" s="26" t="s">
        <v>71</v>
      </c>
      <c r="B116" s="27">
        <v>1366027.5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1366027.5</v>
      </c>
    </row>
    <row r="117" spans="1:11" ht="18.75" customHeight="1">
      <c r="A117" s="26" t="s">
        <v>72</v>
      </c>
      <c r="B117" s="38">
        <v>0</v>
      </c>
      <c r="C117" s="27">
        <f>+C106</f>
        <v>2361950.23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2361950.23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2544339.54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2544339.54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189543.4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189543.4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1296398.24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1296398.24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144044.25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144044.25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389681.6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389681.6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718276.65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718276.65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99654.68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99654.68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800221.48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800221.48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875408.07</v>
      </c>
      <c r="H126" s="38">
        <v>0</v>
      </c>
      <c r="I126" s="38">
        <v>0</v>
      </c>
      <c r="J126" s="38">
        <v>0</v>
      </c>
      <c r="K126" s="39">
        <f t="shared" si="25"/>
        <v>875408.07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68158.6</v>
      </c>
      <c r="H127" s="38">
        <v>0</v>
      </c>
      <c r="I127" s="38">
        <v>0</v>
      </c>
      <c r="J127" s="38">
        <v>0</v>
      </c>
      <c r="K127" s="39">
        <f t="shared" si="25"/>
        <v>68158.6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427651.47</v>
      </c>
      <c r="H128" s="38">
        <v>0</v>
      </c>
      <c r="I128" s="38">
        <v>0</v>
      </c>
      <c r="J128" s="38">
        <v>0</v>
      </c>
      <c r="K128" s="39">
        <f t="shared" si="25"/>
        <v>427651.47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418684.01</v>
      </c>
      <c r="H129" s="38">
        <v>0</v>
      </c>
      <c r="I129" s="38">
        <v>0</v>
      </c>
      <c r="J129" s="38">
        <v>0</v>
      </c>
      <c r="K129" s="39">
        <f t="shared" si="25"/>
        <v>418684.01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1160306.55</v>
      </c>
      <c r="H130" s="38">
        <v>0</v>
      </c>
      <c r="I130" s="38">
        <v>0</v>
      </c>
      <c r="J130" s="38">
        <v>0</v>
      </c>
      <c r="K130" s="39">
        <f t="shared" si="25"/>
        <v>1160306.55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544116.41</v>
      </c>
      <c r="I131" s="38">
        <v>0</v>
      </c>
      <c r="J131" s="38">
        <v>0</v>
      </c>
      <c r="K131" s="39">
        <f t="shared" si="25"/>
        <v>544116.41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995449.74</v>
      </c>
      <c r="I132" s="38">
        <v>0</v>
      </c>
      <c r="J132" s="38">
        <v>0</v>
      </c>
      <c r="K132" s="39">
        <f t="shared" si="25"/>
        <v>995449.74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558247.91</v>
      </c>
      <c r="J133" s="38"/>
      <c r="K133" s="39">
        <f t="shared" si="25"/>
        <v>558247.91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977377.01</v>
      </c>
      <c r="K134" s="42">
        <f t="shared" si="25"/>
        <v>977377.01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2017-11-08T18:27:10Z</dcterms:modified>
  <cp:category/>
  <cp:version/>
  <cp:contentType/>
  <cp:contentStatus/>
</cp:coreProperties>
</file>