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<sst xmlns="http://schemas.openxmlformats.org/spreadsheetml/2006/main" count="138" uniqueCount="138">
  <si>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</si>
  <si>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</si>
  <si>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</si>
  <si>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</si>
  <si>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</si>
  <si>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</si>
  <si>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</si>
  <si>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</si>
  <si>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</si>
  <si>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</si>
  <si>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</si>
  <si>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</si>
  <si>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</si>
  <si>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</si>
  <si>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</si>
  <si>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</si>
  <si>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</si>
  <si>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</si>
  <si>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</si>
  <si>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</si>
  <si>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</si>
  <si>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</si>
  <si>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</si>
  <si>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</si>
  <si>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</si>
  <si>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</si>
  <si>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</si>
  <si>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</si>
  <si>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</si>
  <si>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</si>
  <si>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</si>
  <si>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</si>
  <si>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</si>
  <si>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</si>
  <si>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</si>
  <si>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</si>
  <si>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</si>
  <si>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</si>
  <si>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</si>
  <si>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</si>
  <si>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</si>
  <si>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</si>
  <si>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</si>
  <si>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</si>
  <si>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</si>
  <si>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</si>
  <si>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</si>
  <si>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</si>
  <si>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</si>
  <si>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</si>
  <si>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</si>
  <si>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</si>
  <si>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</si>
  <si>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</si>
  <si>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</si>
  <si>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</si>
  <si>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</si>
  <si>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</si>
  <si>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</si>
  <si>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</si>
  <si>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</si>
  <si>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</si>
  <si>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</si>
  <si>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</si>
  <si>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</si>
  <si>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</si>
  <si>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</si>
  <si>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</si>
  <si>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</si>
  <si>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</si>
  <si>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</si>
  <si>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</si>
  <si>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</si>
  <si>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</si>
  <si>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</si>
  <si>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</si>
  <si>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</si>
  <si>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</si>
  <si>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</si>
  <si>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</si>
  <si>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</si>
  <si>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</si>
  <si>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</si>
  <si>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</si>
  <si>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</si>
  <si>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</si>
  <si>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</si>
  <si>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</si>
  <si>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</si>
  <si>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</si>
  <si>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</si>
  <si>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</si>
  <si>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</si>
  <si>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</si>
  <si>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</si>
  <si>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</si>
  <si>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</si>
  <si>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</si>
  <si>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</si>
  <si>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</si>
  <si>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</si>
  <si>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</si>
  <si>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</si>
  <si>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</si>
  <si>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</si>
  <si>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</si>
  <si>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</si>
  <si>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</si>
  <si>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</si>
  <si>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</si>
  <si>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</si>
  <si>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</si>
  <si>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</si>
  <si>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</si>
  <si>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</si>
  <si>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</si>
  <si>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</si>
  <si>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</si>
  <si>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</si>
  <si>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</si>
  <si>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</si>
  <si>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</si>
  <si>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</si>
  <si>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</si>
  <si>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</si>
  <si>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</si>
  <si>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</si>
  <si>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</si>
  <si>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</si>
  <si>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</si>
  <si>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</si>
  <si>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</si>
  <si>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</si>
  <si>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</si>
  <si>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</si>
  <si>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</si>
  <si>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02/11/17 - VENCIMENTO 09/11/17</t>
  </si>
  <si>
    <t xml:space="preserve">6.2.31. Ajuste de Remuneração Previsto Contratualmente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</si>
</sst>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196536</v>
      </c>
      <c r="C7" s="9">
        <f t="shared" si="0"/>
        <v>263827</v>
      </c>
      <c r="D7" s="9">
        <f t="shared" si="0"/>
        <v>303425</v>
      </c>
      <c r="E7" s="9">
        <f t="shared" si="0"/>
        <v>167285</v>
      </c>
      <c r="F7" s="9">
        <f t="shared" si="0"/>
        <v>276512</v>
      </c>
      <c r="G7" s="9">
        <f t="shared" si="0"/>
        <v>454057</v>
      </c>
      <c r="H7" s="9">
        <f t="shared" si="0"/>
        <v>168708</v>
      </c>
      <c r="I7" s="9">
        <f t="shared" si="0"/>
        <v>39315</v>
      </c>
      <c r="J7" s="9">
        <f t="shared" si="0"/>
        <v>121283</v>
      </c>
      <c r="K7" s="9">
        <f t="shared" si="0"/>
        <v>1990948</v>
      </c>
      <c r="L7" s="50"/>
    </row>
    <row r="8" spans="1:11" ht="17.25" customHeight="1">
      <c r="A8" s="10" t="s">
        <v>97</v>
      </c>
      <c r="B8" s="11">
        <f>B9+B12+B16</f>
        <v>88714</v>
      </c>
      <c r="C8" s="11">
        <f aca="true" t="shared" si="1" ref="C8:J8">C9+C12+C16</f>
        <v>122657</v>
      </c>
      <c r="D8" s="11">
        <f t="shared" si="1"/>
        <v>131811</v>
      </c>
      <c r="E8" s="11">
        <f t="shared" si="1"/>
        <v>79454</v>
      </c>
      <c r="F8" s="11">
        <f t="shared" si="1"/>
        <v>121200</v>
      </c>
      <c r="G8" s="11">
        <f t="shared" si="1"/>
        <v>204366</v>
      </c>
      <c r="H8" s="11">
        <f t="shared" si="1"/>
        <v>86940</v>
      </c>
      <c r="I8" s="11">
        <f t="shared" si="1"/>
        <v>15079</v>
      </c>
      <c r="J8" s="11">
        <f t="shared" si="1"/>
        <v>53335</v>
      </c>
      <c r="K8" s="11">
        <f>SUM(B8:J8)</f>
        <v>903556</v>
      </c>
    </row>
    <row r="9" spans="1:11" ht="17.25" customHeight="1">
      <c r="A9" s="15" t="s">
        <v>16</v>
      </c>
      <c r="B9" s="13">
        <f>+B10+B11</f>
        <v>14966</v>
      </c>
      <c r="C9" s="13">
        <f aca="true" t="shared" si="2" ref="C9:J9">+C10+C11</f>
        <v>21675</v>
      </c>
      <c r="D9" s="13">
        <f t="shared" si="2"/>
        <v>21865</v>
      </c>
      <c r="E9" s="13">
        <f t="shared" si="2"/>
        <v>13956</v>
      </c>
      <c r="F9" s="13">
        <f t="shared" si="2"/>
        <v>17341</v>
      </c>
      <c r="G9" s="13">
        <f t="shared" si="2"/>
        <v>21314</v>
      </c>
      <c r="H9" s="13">
        <f t="shared" si="2"/>
        <v>16288</v>
      </c>
      <c r="I9" s="13">
        <f t="shared" si="2"/>
        <v>3363</v>
      </c>
      <c r="J9" s="13">
        <f t="shared" si="2"/>
        <v>8376</v>
      </c>
      <c r="K9" s="11">
        <f>SUM(B9:J9)</f>
        <v>139144</v>
      </c>
    </row>
    <row r="10" spans="1:11" ht="17.25" customHeight="1">
      <c r="A10" s="29" t="s">
        <v>17</v>
      </c>
      <c r="B10" s="13">
        <v>14966</v>
      </c>
      <c r="C10" s="13">
        <v>21675</v>
      </c>
      <c r="D10" s="13">
        <v>21865</v>
      </c>
      <c r="E10" s="13">
        <v>13956</v>
      </c>
      <c r="F10" s="13">
        <v>17341</v>
      </c>
      <c r="G10" s="13">
        <v>21314</v>
      </c>
      <c r="H10" s="13">
        <v>16288</v>
      </c>
      <c r="I10" s="13">
        <v>3363</v>
      </c>
      <c r="J10" s="13">
        <v>8376</v>
      </c>
      <c r="K10" s="11">
        <f>SUM(B10:J10)</f>
        <v>139144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68340</v>
      </c>
      <c r="C12" s="17">
        <f t="shared" si="3"/>
        <v>93698</v>
      </c>
      <c r="D12" s="17">
        <f t="shared" si="3"/>
        <v>102347</v>
      </c>
      <c r="E12" s="17">
        <f t="shared" si="3"/>
        <v>60952</v>
      </c>
      <c r="F12" s="17">
        <f t="shared" si="3"/>
        <v>95488</v>
      </c>
      <c r="G12" s="17">
        <f t="shared" si="3"/>
        <v>169079</v>
      </c>
      <c r="H12" s="17">
        <f t="shared" si="3"/>
        <v>65991</v>
      </c>
      <c r="I12" s="17">
        <f t="shared" si="3"/>
        <v>10822</v>
      </c>
      <c r="J12" s="17">
        <f t="shared" si="3"/>
        <v>41947</v>
      </c>
      <c r="K12" s="11">
        <f aca="true" t="shared" si="4" ref="K12:K27">SUM(B12:J12)</f>
        <v>708664</v>
      </c>
    </row>
    <row r="13" spans="1:13" ht="17.25" customHeight="1">
      <c r="A13" s="14" t="s">
        <v>19</v>
      </c>
      <c r="B13" s="13">
        <v>29544</v>
      </c>
      <c r="C13" s="13">
        <v>44225</v>
      </c>
      <c r="D13" s="13">
        <v>48396</v>
      </c>
      <c r="E13" s="13">
        <v>28837</v>
      </c>
      <c r="F13" s="13">
        <v>42605</v>
      </c>
      <c r="G13" s="13">
        <v>69043</v>
      </c>
      <c r="H13" s="13">
        <v>27333</v>
      </c>
      <c r="I13" s="13">
        <v>5643</v>
      </c>
      <c r="J13" s="13">
        <v>20385</v>
      </c>
      <c r="K13" s="11">
        <f t="shared" si="4"/>
        <v>316011</v>
      </c>
      <c r="L13" s="50"/>
      <c r="M13" s="51"/>
    </row>
    <row r="14" spans="1:12" ht="17.25" customHeight="1">
      <c r="A14" s="14" t="s">
        <v>20</v>
      </c>
      <c r="B14" s="13">
        <v>37000</v>
      </c>
      <c r="C14" s="13">
        <v>46888</v>
      </c>
      <c r="D14" s="13">
        <v>52124</v>
      </c>
      <c r="E14" s="13">
        <v>30370</v>
      </c>
      <c r="F14" s="13">
        <v>50887</v>
      </c>
      <c r="G14" s="13">
        <v>97116</v>
      </c>
      <c r="H14" s="13">
        <v>35902</v>
      </c>
      <c r="I14" s="13">
        <v>4884</v>
      </c>
      <c r="J14" s="13">
        <v>20826</v>
      </c>
      <c r="K14" s="11">
        <f t="shared" si="4"/>
        <v>375997</v>
      </c>
      <c r="L14" s="50"/>
    </row>
    <row r="15" spans="1:11" ht="17.25" customHeight="1">
      <c r="A15" s="14" t="s">
        <v>21</v>
      </c>
      <c r="B15" s="13">
        <v>1796</v>
      </c>
      <c r="C15" s="13">
        <v>2585</v>
      </c>
      <c r="D15" s="13">
        <v>1827</v>
      </c>
      <c r="E15" s="13">
        <v>1745</v>
      </c>
      <c r="F15" s="13">
        <v>1996</v>
      </c>
      <c r="G15" s="13">
        <v>2920</v>
      </c>
      <c r="H15" s="13">
        <v>2756</v>
      </c>
      <c r="I15" s="13">
        <v>295</v>
      </c>
      <c r="J15" s="13">
        <v>736</v>
      </c>
      <c r="K15" s="11">
        <f t="shared" si="4"/>
        <v>16656</v>
      </c>
    </row>
    <row r="16" spans="1:11" ht="17.25" customHeight="1">
      <c r="A16" s="15" t="s">
        <v>93</v>
      </c>
      <c r="B16" s="13">
        <f>B17+B18+B19</f>
        <v>5408</v>
      </c>
      <c r="C16" s="13">
        <f aca="true" t="shared" si="5" ref="C16:J16">C17+C18+C19</f>
        <v>7284</v>
      </c>
      <c r="D16" s="13">
        <f t="shared" si="5"/>
        <v>7599</v>
      </c>
      <c r="E16" s="13">
        <f t="shared" si="5"/>
        <v>4546</v>
      </c>
      <c r="F16" s="13">
        <f t="shared" si="5"/>
        <v>8371</v>
      </c>
      <c r="G16" s="13">
        <f t="shared" si="5"/>
        <v>13973</v>
      </c>
      <c r="H16" s="13">
        <f t="shared" si="5"/>
        <v>4661</v>
      </c>
      <c r="I16" s="13">
        <f t="shared" si="5"/>
        <v>894</v>
      </c>
      <c r="J16" s="13">
        <f t="shared" si="5"/>
        <v>3012</v>
      </c>
      <c r="K16" s="11">
        <f t="shared" si="4"/>
        <v>55748</v>
      </c>
    </row>
    <row r="17" spans="1:11" ht="17.25" customHeight="1">
      <c r="A17" s="14" t="s">
        <v>94</v>
      </c>
      <c r="B17" s="13">
        <v>5362</v>
      </c>
      <c r="C17" s="13">
        <v>7248</v>
      </c>
      <c r="D17" s="13">
        <v>7564</v>
      </c>
      <c r="E17" s="13">
        <v>4521</v>
      </c>
      <c r="F17" s="13">
        <v>8312</v>
      </c>
      <c r="G17" s="13">
        <v>13902</v>
      </c>
      <c r="H17" s="13">
        <v>4628</v>
      </c>
      <c r="I17" s="13">
        <v>889</v>
      </c>
      <c r="J17" s="13">
        <v>2996</v>
      </c>
      <c r="K17" s="11">
        <f t="shared" si="4"/>
        <v>55422</v>
      </c>
    </row>
    <row r="18" spans="1:11" ht="17.25" customHeight="1">
      <c r="A18" s="14" t="s">
        <v>95</v>
      </c>
      <c r="B18" s="13">
        <v>40</v>
      </c>
      <c r="C18" s="13">
        <v>34</v>
      </c>
      <c r="D18" s="13">
        <v>24</v>
      </c>
      <c r="E18" s="13">
        <v>19</v>
      </c>
      <c r="F18" s="13">
        <v>52</v>
      </c>
      <c r="G18" s="13">
        <v>67</v>
      </c>
      <c r="H18" s="13">
        <v>29</v>
      </c>
      <c r="I18" s="13">
        <v>4</v>
      </c>
      <c r="J18" s="13">
        <v>13</v>
      </c>
      <c r="K18" s="11">
        <f t="shared" si="4"/>
        <v>282</v>
      </c>
    </row>
    <row r="19" spans="1:11" ht="17.25" customHeight="1">
      <c r="A19" s="14" t="s">
        <v>96</v>
      </c>
      <c r="B19" s="13">
        <v>6</v>
      </c>
      <c r="C19" s="13">
        <v>2</v>
      </c>
      <c r="D19" s="13">
        <v>11</v>
      </c>
      <c r="E19" s="13">
        <v>6</v>
      </c>
      <c r="F19" s="13">
        <v>7</v>
      </c>
      <c r="G19" s="13">
        <v>4</v>
      </c>
      <c r="H19" s="13">
        <v>4</v>
      </c>
      <c r="I19" s="13">
        <v>1</v>
      </c>
      <c r="J19" s="13">
        <v>3</v>
      </c>
      <c r="K19" s="11">
        <f t="shared" si="4"/>
        <v>44</v>
      </c>
    </row>
    <row r="20" spans="1:11" ht="17.25" customHeight="1">
      <c r="A20" s="16" t="s">
        <v>22</v>
      </c>
      <c r="B20" s="11">
        <f>+B21+B22+B23</f>
        <v>55050</v>
      </c>
      <c r="C20" s="11">
        <f aca="true" t="shared" si="6" ref="C20:J20">+C21+C22+C23</f>
        <v>64865</v>
      </c>
      <c r="D20" s="11">
        <f t="shared" si="6"/>
        <v>82286</v>
      </c>
      <c r="E20" s="11">
        <f t="shared" si="6"/>
        <v>41381</v>
      </c>
      <c r="F20" s="11">
        <f t="shared" si="6"/>
        <v>87311</v>
      </c>
      <c r="G20" s="11">
        <f t="shared" si="6"/>
        <v>160400</v>
      </c>
      <c r="H20" s="11">
        <f t="shared" si="6"/>
        <v>43826</v>
      </c>
      <c r="I20" s="11">
        <f t="shared" si="6"/>
        <v>11017</v>
      </c>
      <c r="J20" s="11">
        <f t="shared" si="6"/>
        <v>29639</v>
      </c>
      <c r="K20" s="11">
        <f t="shared" si="4"/>
        <v>575775</v>
      </c>
    </row>
    <row r="21" spans="1:12" ht="17.25" customHeight="1">
      <c r="A21" s="12" t="s">
        <v>23</v>
      </c>
      <c r="B21" s="13">
        <v>27657</v>
      </c>
      <c r="C21" s="13">
        <v>35867</v>
      </c>
      <c r="D21" s="13">
        <v>45225</v>
      </c>
      <c r="E21" s="13">
        <v>22706</v>
      </c>
      <c r="F21" s="13">
        <v>44978</v>
      </c>
      <c r="G21" s="13">
        <v>73371</v>
      </c>
      <c r="H21" s="13">
        <v>22414</v>
      </c>
      <c r="I21" s="13">
        <v>6977</v>
      </c>
      <c r="J21" s="13">
        <v>15910</v>
      </c>
      <c r="K21" s="11">
        <f t="shared" si="4"/>
        <v>295105</v>
      </c>
      <c r="L21" s="50"/>
    </row>
    <row r="22" spans="1:12" ht="17.25" customHeight="1">
      <c r="A22" s="12" t="s">
        <v>24</v>
      </c>
      <c r="B22" s="13">
        <v>26541</v>
      </c>
      <c r="C22" s="13">
        <v>28007</v>
      </c>
      <c r="D22" s="13">
        <v>36114</v>
      </c>
      <c r="E22" s="13">
        <v>18083</v>
      </c>
      <c r="F22" s="13">
        <v>41308</v>
      </c>
      <c r="G22" s="13">
        <v>85404</v>
      </c>
      <c r="H22" s="13">
        <v>20637</v>
      </c>
      <c r="I22" s="13">
        <v>3905</v>
      </c>
      <c r="J22" s="13">
        <v>13391</v>
      </c>
      <c r="K22" s="11">
        <f t="shared" si="4"/>
        <v>273390</v>
      </c>
      <c r="L22" s="50"/>
    </row>
    <row r="23" spans="1:11" ht="17.25" customHeight="1">
      <c r="A23" s="12" t="s">
        <v>25</v>
      </c>
      <c r="B23" s="13">
        <v>852</v>
      </c>
      <c r="C23" s="13">
        <v>991</v>
      </c>
      <c r="D23" s="13">
        <v>947</v>
      </c>
      <c r="E23" s="13">
        <v>592</v>
      </c>
      <c r="F23" s="13">
        <v>1025</v>
      </c>
      <c r="G23" s="13">
        <v>1625</v>
      </c>
      <c r="H23" s="13">
        <v>775</v>
      </c>
      <c r="I23" s="13">
        <v>135</v>
      </c>
      <c r="J23" s="13">
        <v>338</v>
      </c>
      <c r="K23" s="11">
        <f t="shared" si="4"/>
        <v>7280</v>
      </c>
    </row>
    <row r="24" spans="1:11" ht="17.25" customHeight="1">
      <c r="A24" s="16" t="s">
        <v>26</v>
      </c>
      <c r="B24" s="13">
        <f>+B25+B26</f>
        <v>52772</v>
      </c>
      <c r="C24" s="13">
        <f aca="true" t="shared" si="7" ref="C24:J24">+C25+C26</f>
        <v>76305</v>
      </c>
      <c r="D24" s="13">
        <f t="shared" si="7"/>
        <v>89328</v>
      </c>
      <c r="E24" s="13">
        <f t="shared" si="7"/>
        <v>46450</v>
      </c>
      <c r="F24" s="13">
        <f t="shared" si="7"/>
        <v>68001</v>
      </c>
      <c r="G24" s="13">
        <f t="shared" si="7"/>
        <v>89291</v>
      </c>
      <c r="H24" s="13">
        <f t="shared" si="7"/>
        <v>37007</v>
      </c>
      <c r="I24" s="13">
        <f t="shared" si="7"/>
        <v>13219</v>
      </c>
      <c r="J24" s="13">
        <f t="shared" si="7"/>
        <v>38309</v>
      </c>
      <c r="K24" s="11">
        <f t="shared" si="4"/>
        <v>510682</v>
      </c>
    </row>
    <row r="25" spans="1:12" ht="17.25" customHeight="1">
      <c r="A25" s="12" t="s">
        <v>115</v>
      </c>
      <c r="B25" s="13">
        <v>26697</v>
      </c>
      <c r="C25" s="13">
        <v>42157</v>
      </c>
      <c r="D25" s="13">
        <v>53516</v>
      </c>
      <c r="E25" s="13">
        <v>26817</v>
      </c>
      <c r="F25" s="13">
        <v>36515</v>
      </c>
      <c r="G25" s="13">
        <v>44969</v>
      </c>
      <c r="H25" s="13">
        <v>19518</v>
      </c>
      <c r="I25" s="13">
        <v>9574</v>
      </c>
      <c r="J25" s="13">
        <v>21410</v>
      </c>
      <c r="K25" s="11">
        <f t="shared" si="4"/>
        <v>281173</v>
      </c>
      <c r="L25" s="50"/>
    </row>
    <row r="26" spans="1:12" ht="17.25" customHeight="1">
      <c r="A26" s="12" t="s">
        <v>116</v>
      </c>
      <c r="B26" s="13">
        <v>26075</v>
      </c>
      <c r="C26" s="13">
        <v>34148</v>
      </c>
      <c r="D26" s="13">
        <v>35812</v>
      </c>
      <c r="E26" s="13">
        <v>19633</v>
      </c>
      <c r="F26" s="13">
        <v>31486</v>
      </c>
      <c r="G26" s="13">
        <v>44322</v>
      </c>
      <c r="H26" s="13">
        <v>17489</v>
      </c>
      <c r="I26" s="13">
        <v>3645</v>
      </c>
      <c r="J26" s="13">
        <v>16899</v>
      </c>
      <c r="K26" s="11">
        <f t="shared" si="4"/>
        <v>229509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935</v>
      </c>
      <c r="I27" s="11">
        <v>0</v>
      </c>
      <c r="J27" s="11">
        <v>0</v>
      </c>
      <c r="K27" s="11">
        <f t="shared" si="4"/>
        <v>935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30628.44</v>
      </c>
      <c r="I35" s="19">
        <v>0</v>
      </c>
      <c r="J35" s="19">
        <v>0</v>
      </c>
      <c r="K35" s="23">
        <f>SUM(B35:J35)</f>
        <v>30628.44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583045.36</v>
      </c>
      <c r="C47" s="22">
        <f aca="true" t="shared" si="12" ref="C47:H47">+C48+C57</f>
        <v>873865.9899999999</v>
      </c>
      <c r="D47" s="22">
        <f t="shared" si="12"/>
        <v>1124083.7300000002</v>
      </c>
      <c r="E47" s="22">
        <f t="shared" si="12"/>
        <v>538159.39</v>
      </c>
      <c r="F47" s="22">
        <f t="shared" si="12"/>
        <v>866071.82</v>
      </c>
      <c r="G47" s="22">
        <f t="shared" si="12"/>
        <v>1197879.88</v>
      </c>
      <c r="H47" s="22">
        <f t="shared" si="12"/>
        <v>549019.03</v>
      </c>
      <c r="I47" s="22">
        <f>+I48+I57</f>
        <v>205495.86000000002</v>
      </c>
      <c r="J47" s="22">
        <f>+J48+J57</f>
        <v>390835.72</v>
      </c>
      <c r="K47" s="22">
        <f>SUM(B47:J47)</f>
        <v>6328456.78</v>
      </c>
    </row>
    <row r="48" spans="1:11" ht="17.25" customHeight="1">
      <c r="A48" s="16" t="s">
        <v>108</v>
      </c>
      <c r="B48" s="23">
        <f>SUM(B49:B56)</f>
        <v>565260.92</v>
      </c>
      <c r="C48" s="23">
        <f aca="true" t="shared" si="13" ref="C48:J48">SUM(C49:C56)</f>
        <v>848700.1699999999</v>
      </c>
      <c r="D48" s="23">
        <f t="shared" si="13"/>
        <v>1097957.1900000002</v>
      </c>
      <c r="E48" s="23">
        <f t="shared" si="13"/>
        <v>515206.94000000006</v>
      </c>
      <c r="F48" s="23">
        <f t="shared" si="13"/>
        <v>842421.6</v>
      </c>
      <c r="G48" s="23">
        <f t="shared" si="13"/>
        <v>1167409.5</v>
      </c>
      <c r="H48" s="23">
        <f t="shared" si="13"/>
        <v>528539.8200000001</v>
      </c>
      <c r="I48" s="23">
        <f t="shared" si="13"/>
        <v>205495.86000000002</v>
      </c>
      <c r="J48" s="23">
        <f t="shared" si="13"/>
        <v>376472.12</v>
      </c>
      <c r="K48" s="23">
        <f aca="true" t="shared" si="14" ref="K48:K57">SUM(B48:J48)</f>
        <v>6147464.120000001</v>
      </c>
    </row>
    <row r="49" spans="1:11" ht="17.25" customHeight="1">
      <c r="A49" s="34" t="s">
        <v>43</v>
      </c>
      <c r="B49" s="23">
        <f aca="true" t="shared" si="15" ref="B49:H49">ROUND(B30*B7,2)</f>
        <v>562112.61</v>
      </c>
      <c r="C49" s="23">
        <f t="shared" si="15"/>
        <v>842346.85</v>
      </c>
      <c r="D49" s="23">
        <f t="shared" si="15"/>
        <v>1093088.56</v>
      </c>
      <c r="E49" s="23">
        <f t="shared" si="15"/>
        <v>512527.78</v>
      </c>
      <c r="F49" s="23">
        <f t="shared" si="15"/>
        <v>838439.69</v>
      </c>
      <c r="G49" s="23">
        <f t="shared" si="15"/>
        <v>1161750.24</v>
      </c>
      <c r="H49" s="23">
        <f t="shared" si="15"/>
        <v>494972.4</v>
      </c>
      <c r="I49" s="23">
        <f>ROUND(I30*I7,2)</f>
        <v>204430.14</v>
      </c>
      <c r="J49" s="23">
        <f>ROUND(J30*J7,2)</f>
        <v>374255.08</v>
      </c>
      <c r="K49" s="23">
        <f t="shared" si="14"/>
        <v>6083923.35</v>
      </c>
    </row>
    <row r="50" spans="1:11" ht="17.25" customHeight="1">
      <c r="A50" s="34" t="s">
        <v>44</v>
      </c>
      <c r="B50" s="19">
        <v>0</v>
      </c>
      <c r="C50" s="23">
        <f>ROUND(C31*C7,2)</f>
        <v>1872.35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1872.35</v>
      </c>
    </row>
    <row r="51" spans="1:11" ht="17.25" customHeight="1">
      <c r="A51" s="64" t="s">
        <v>104</v>
      </c>
      <c r="B51" s="65">
        <f aca="true" t="shared" si="16" ref="B51:H51">ROUND(B32*B7,2)</f>
        <v>-943.37</v>
      </c>
      <c r="C51" s="65">
        <f t="shared" si="16"/>
        <v>-1292.75</v>
      </c>
      <c r="D51" s="65">
        <f t="shared" si="16"/>
        <v>-1517.13</v>
      </c>
      <c r="E51" s="65">
        <f t="shared" si="16"/>
        <v>-766.24</v>
      </c>
      <c r="F51" s="65">
        <f t="shared" si="16"/>
        <v>-1299.61</v>
      </c>
      <c r="G51" s="65">
        <f t="shared" si="16"/>
        <v>-1770.82</v>
      </c>
      <c r="H51" s="65">
        <f t="shared" si="16"/>
        <v>-776.06</v>
      </c>
      <c r="I51" s="19">
        <v>0</v>
      </c>
      <c r="J51" s="19">
        <v>0</v>
      </c>
      <c r="K51" s="65">
        <f>SUM(B51:J51)</f>
        <v>-8365.98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30628.44</v>
      </c>
      <c r="I53" s="31">
        <f>+I35</f>
        <v>0</v>
      </c>
      <c r="J53" s="31">
        <f>+J35</f>
        <v>0</v>
      </c>
      <c r="K53" s="23">
        <f t="shared" si="14"/>
        <v>30628.44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-57870.8</v>
      </c>
      <c r="C61" s="35">
        <f t="shared" si="17"/>
        <v>-83423.79</v>
      </c>
      <c r="D61" s="35">
        <f t="shared" si="17"/>
        <v>-84196.73</v>
      </c>
      <c r="E61" s="35">
        <f t="shared" si="17"/>
        <v>-54032.8</v>
      </c>
      <c r="F61" s="35">
        <f t="shared" si="17"/>
        <v>-68289.13</v>
      </c>
      <c r="G61" s="35">
        <f t="shared" si="17"/>
        <v>-82999.59999999999</v>
      </c>
      <c r="H61" s="35">
        <f t="shared" si="17"/>
        <v>-61894.4</v>
      </c>
      <c r="I61" s="35">
        <f t="shared" si="17"/>
        <v>-16251.97</v>
      </c>
      <c r="J61" s="35">
        <f t="shared" si="17"/>
        <v>-31828.8</v>
      </c>
      <c r="K61" s="35">
        <f>SUM(B61:J61)</f>
        <v>-540788.02</v>
      </c>
    </row>
    <row r="62" spans="1:11" ht="18.75" customHeight="1">
      <c r="A62" s="16" t="s">
        <v>74</v>
      </c>
      <c r="B62" s="35">
        <f aca="true" t="shared" si="18" ref="B62:J62">B63+B64+B65+B66+B67+B68</f>
        <v>-56870.8</v>
      </c>
      <c r="C62" s="35">
        <f t="shared" si="18"/>
        <v>-82365</v>
      </c>
      <c r="D62" s="35">
        <f t="shared" si="18"/>
        <v>-83087</v>
      </c>
      <c r="E62" s="35">
        <f t="shared" si="18"/>
        <v>-53032.8</v>
      </c>
      <c r="F62" s="35">
        <f t="shared" si="18"/>
        <v>-65895.8</v>
      </c>
      <c r="G62" s="35">
        <f t="shared" si="18"/>
        <v>-80993.2</v>
      </c>
      <c r="H62" s="35">
        <f t="shared" si="18"/>
        <v>-61894.4</v>
      </c>
      <c r="I62" s="35">
        <f t="shared" si="18"/>
        <v>-12779.4</v>
      </c>
      <c r="J62" s="35">
        <f t="shared" si="18"/>
        <v>-31828.8</v>
      </c>
      <c r="K62" s="35">
        <f aca="true" t="shared" si="19" ref="K62:K91">SUM(B62:J62)</f>
        <v>-528747.2000000001</v>
      </c>
    </row>
    <row r="63" spans="1:11" ht="18.75" customHeight="1">
      <c r="A63" s="12" t="s">
        <v>75</v>
      </c>
      <c r="B63" s="35">
        <f>-ROUND(B9*$D$3,2)</f>
        <v>-56870.8</v>
      </c>
      <c r="C63" s="35">
        <f aca="true" t="shared" si="20" ref="C63:J63">-ROUND(C9*$D$3,2)</f>
        <v>-82365</v>
      </c>
      <c r="D63" s="35">
        <f t="shared" si="20"/>
        <v>-83087</v>
      </c>
      <c r="E63" s="35">
        <f t="shared" si="20"/>
        <v>-53032.8</v>
      </c>
      <c r="F63" s="35">
        <f t="shared" si="20"/>
        <v>-65895.8</v>
      </c>
      <c r="G63" s="35">
        <f t="shared" si="20"/>
        <v>-80993.2</v>
      </c>
      <c r="H63" s="35">
        <f t="shared" si="20"/>
        <v>-61894.4</v>
      </c>
      <c r="I63" s="35">
        <f t="shared" si="20"/>
        <v>-12779.4</v>
      </c>
      <c r="J63" s="35">
        <f t="shared" si="20"/>
        <v>-31828.8</v>
      </c>
      <c r="K63" s="35">
        <f t="shared" si="19"/>
        <v>-528747.2000000001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-1109.73</v>
      </c>
      <c r="E69" s="65">
        <f aca="true" t="shared" si="21" ref="E69:J69">SUM(E70:E102)</f>
        <v>-1000</v>
      </c>
      <c r="F69" s="65">
        <f t="shared" si="21"/>
        <v>-2393.33</v>
      </c>
      <c r="G69" s="65">
        <f t="shared" si="21"/>
        <v>-2006.4</v>
      </c>
      <c r="H69" s="19">
        <v>0</v>
      </c>
      <c r="I69" s="65">
        <f t="shared" si="21"/>
        <v>-3472.57</v>
      </c>
      <c r="J69" s="19">
        <v>0</v>
      </c>
      <c r="K69" s="65">
        <f t="shared" si="19"/>
        <v>-12040.82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-2000</v>
      </c>
      <c r="H84" s="19">
        <v>0</v>
      </c>
      <c r="I84" s="65">
        <v>-1000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3" t="s">
        <v>137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525174.56</v>
      </c>
      <c r="C106" s="24">
        <f t="shared" si="22"/>
        <v>790442.1999999998</v>
      </c>
      <c r="D106" s="24">
        <f t="shared" si="22"/>
        <v>1039887.0000000002</v>
      </c>
      <c r="E106" s="24">
        <f t="shared" si="22"/>
        <v>484126.5900000001</v>
      </c>
      <c r="F106" s="24">
        <f t="shared" si="22"/>
        <v>797782.69</v>
      </c>
      <c r="G106" s="24">
        <f t="shared" si="22"/>
        <v>1114880.28</v>
      </c>
      <c r="H106" s="24">
        <f t="shared" si="22"/>
        <v>487124.63000000006</v>
      </c>
      <c r="I106" s="24">
        <f>+I107+I108</f>
        <v>189243.89</v>
      </c>
      <c r="J106" s="24">
        <f>+J107+J108</f>
        <v>359006.92</v>
      </c>
      <c r="K106" s="46">
        <f>SUM(B106:J106)</f>
        <v>5787668.759999999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507390.12000000005</v>
      </c>
      <c r="C107" s="24">
        <f t="shared" si="23"/>
        <v>765276.3799999999</v>
      </c>
      <c r="D107" s="24">
        <f t="shared" si="23"/>
        <v>1013760.4600000002</v>
      </c>
      <c r="E107" s="24">
        <f t="shared" si="23"/>
        <v>461174.1400000001</v>
      </c>
      <c r="F107" s="24">
        <f t="shared" si="23"/>
        <v>774132.47</v>
      </c>
      <c r="G107" s="24">
        <f t="shared" si="23"/>
        <v>1084409.9000000001</v>
      </c>
      <c r="H107" s="24">
        <f t="shared" si="23"/>
        <v>466645.42000000004</v>
      </c>
      <c r="I107" s="24">
        <f t="shared" si="23"/>
        <v>189243.89</v>
      </c>
      <c r="J107" s="24">
        <f t="shared" si="23"/>
        <v>344643.32</v>
      </c>
      <c r="K107" s="46">
        <f>SUM(B107:J107)</f>
        <v>5606676.100000001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5787668.789999999</v>
      </c>
      <c r="L114" s="52"/>
    </row>
    <row r="115" spans="1:11" ht="18.75" customHeight="1">
      <c r="A115" s="26" t="s">
        <v>70</v>
      </c>
      <c r="B115" s="27">
        <v>61675.36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61675.36</v>
      </c>
    </row>
    <row r="116" spans="1:11" ht="18.75" customHeight="1">
      <c r="A116" s="26" t="s">
        <v>71</v>
      </c>
      <c r="B116" s="27">
        <v>463499.2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463499.2</v>
      </c>
    </row>
    <row r="117" spans="1:11" ht="18.75" customHeight="1">
      <c r="A117" s="26" t="s">
        <v>72</v>
      </c>
      <c r="B117" s="38">
        <v>0</v>
      </c>
      <c r="C117" s="27">
        <f>+C106</f>
        <v>790442.1999999998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790442.1999999998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968923.33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968923.33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70963.68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70963.68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435713.93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435713.93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48412.66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48412.66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154205.54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154205.54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285925.17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285925.17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45444.35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45444.35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312207.63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312207.63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331800.15</v>
      </c>
      <c r="H126" s="38">
        <v>0</v>
      </c>
      <c r="I126" s="38">
        <v>0</v>
      </c>
      <c r="J126" s="38">
        <v>0</v>
      </c>
      <c r="K126" s="39">
        <f t="shared" si="25"/>
        <v>331800.15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31452.03</v>
      </c>
      <c r="H127" s="38">
        <v>0</v>
      </c>
      <c r="I127" s="38">
        <v>0</v>
      </c>
      <c r="J127" s="38">
        <v>0</v>
      </c>
      <c r="K127" s="39">
        <f t="shared" si="25"/>
        <v>31452.03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160091.53</v>
      </c>
      <c r="H128" s="38">
        <v>0</v>
      </c>
      <c r="I128" s="38">
        <v>0</v>
      </c>
      <c r="J128" s="38">
        <v>0</v>
      </c>
      <c r="K128" s="39">
        <f t="shared" si="25"/>
        <v>160091.53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146275.24</v>
      </c>
      <c r="H129" s="38">
        <v>0</v>
      </c>
      <c r="I129" s="38">
        <v>0</v>
      </c>
      <c r="J129" s="38">
        <v>0</v>
      </c>
      <c r="K129" s="39">
        <f t="shared" si="25"/>
        <v>146275.24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445261.34</v>
      </c>
      <c r="H130" s="38">
        <v>0</v>
      </c>
      <c r="I130" s="38">
        <v>0</v>
      </c>
      <c r="J130" s="38">
        <v>0</v>
      </c>
      <c r="K130" s="39">
        <f t="shared" si="25"/>
        <v>445261.34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172499.31</v>
      </c>
      <c r="I131" s="38">
        <v>0</v>
      </c>
      <c r="J131" s="38">
        <v>0</v>
      </c>
      <c r="K131" s="39">
        <f t="shared" si="25"/>
        <v>172499.31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314625.33</v>
      </c>
      <c r="I132" s="38">
        <v>0</v>
      </c>
      <c r="J132" s="38">
        <v>0</v>
      </c>
      <c r="K132" s="39">
        <f t="shared" si="25"/>
        <v>314625.33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189243.89</v>
      </c>
      <c r="J133" s="38"/>
      <c r="K133" s="39">
        <f t="shared" si="25"/>
        <v>189243.89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359006.92</v>
      </c>
      <c r="K134" s="42">
        <f t="shared" si="25"/>
        <v>359006.92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2017-11-08T18:28:20Z</dcterms:modified>
  <cp:category/>
  <cp:version/>
  <cp:contentType/>
  <cp:contentStatus/>
</cp:coreProperties>
</file>