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<sst xmlns="http://schemas.openxmlformats.org/spreadsheetml/2006/main" count="141" uniqueCount="141">
  <si>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</si>
  <si>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</si>
  <si>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</si>
  <si>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</si>
  <si>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</si>
  <si>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</si>
  <si>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</si>
  <si>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</si>
  <si>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</si>
  <si>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</si>
  <si>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</si>
  <si>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</si>
  <si>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</si>
  <si>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</si>
  <si>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</si>
  <si>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</si>
  <si>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</si>
  <si>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</si>
  <si>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</si>
  <si>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</si>
  <si>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</si>
  <si>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</si>
  <si>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</si>
  <si>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</si>
  <si>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</si>
  <si>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</si>
  <si>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</si>
  <si>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</si>
  <si>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</si>
  <si>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</si>
  <si>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</si>
  <si>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</si>
  <si>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</si>
  <si>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</si>
  <si>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</si>
  <si>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</si>
  <si>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</si>
  <si>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</si>
  <si>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</si>
  <si>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</si>
  <si>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</si>
  <si>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</si>
  <si>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</si>
  <si>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</si>
  <si>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</si>
  <si>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</si>
  <si>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</si>
  <si>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</si>
  <si>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</si>
  <si>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</si>
  <si>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</si>
  <si>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</si>
  <si>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</si>
  <si>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</si>
  <si>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</si>
  <si>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</si>
  <si>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</si>
  <si>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</si>
  <si>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</si>
  <si>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</si>
  <si>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</si>
  <si>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</si>
  <si>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</si>
  <si>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</si>
  <si>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</si>
  <si>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</si>
  <si>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</si>
  <si>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</si>
  <si>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</si>
  <si>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</si>
  <si>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</si>
  <si>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</si>
  <si>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</si>
  <si>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</si>
  <si>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</si>
  <si>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</si>
  <si>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</si>
  <si>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</si>
  <si>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</si>
  <si>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</si>
  <si>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</si>
  <si>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</si>
  <si>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</si>
  <si>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</si>
  <si>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</si>
  <si>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</si>
  <si>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</si>
  <si>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</si>
  <si>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</si>
  <si>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</si>
  <si>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</si>
  <si>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</si>
  <si>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</si>
  <si>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</si>
  <si>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</si>
  <si>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</si>
  <si>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</si>
  <si>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</si>
  <si>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</si>
  <si>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</si>
  <si>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</si>
  <si>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</si>
  <si>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</si>
  <si>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</si>
  <si>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</si>
  <si>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</si>
  <si>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</si>
  <si>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</si>
  <si>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</si>
  <si>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</si>
  <si>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</si>
  <si>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</si>
  <si>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</si>
  <si>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</si>
  <si>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</si>
  <si>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</si>
  <si>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</si>
  <si>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</si>
  <si>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</si>
  <si>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</si>
  <si>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</si>
  <si>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</si>
  <si>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</si>
  <si>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</si>
  <si>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</si>
  <si>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</si>
  <si>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</si>
  <si>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</si>
  <si>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</si>
  <si>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</si>
  <si>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</si>
  <si>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</si>
  <si>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</si>
  <si>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</si>
  <si>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</si>
  <si>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</si>
  <si>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09/11/17 - VENCIMENTO 17/11/17</t>
  </si>
  <si>
    <t>6.3. Revisão de Remuneração pelo Transporte Coletivo ²</t>
  </si>
  <si>
    <t>Notas:</t>
  </si>
  <si>
    <t>(1) Ajuste de remuneração previsto contratualmente, período de 25/09 a 24/10/17, parcela 11/20.</t>
  </si>
  <si>
    <t>(2) Pagamento de combustível não fóssil de abr/17.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</si>
</sst>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B88">
      <selection activeCell="H96" sqref="H96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614061</v>
      </c>
      <c r="C7" s="9">
        <f t="shared" si="0"/>
        <v>805352</v>
      </c>
      <c r="D7" s="9">
        <f t="shared" si="0"/>
        <v>828950</v>
      </c>
      <c r="E7" s="9">
        <f t="shared" si="0"/>
        <v>559573</v>
      </c>
      <c r="F7" s="9">
        <f t="shared" si="0"/>
        <v>745079</v>
      </c>
      <c r="G7" s="9">
        <f t="shared" si="0"/>
        <v>1271261</v>
      </c>
      <c r="H7" s="9">
        <f t="shared" si="0"/>
        <v>576527</v>
      </c>
      <c r="I7" s="9">
        <f t="shared" si="0"/>
        <v>127819</v>
      </c>
      <c r="J7" s="9">
        <f t="shared" si="0"/>
        <v>335815</v>
      </c>
      <c r="K7" s="9">
        <f t="shared" si="0"/>
        <v>5864437</v>
      </c>
      <c r="L7" s="50"/>
    </row>
    <row r="8" spans="1:11" ht="17.25" customHeight="1">
      <c r="A8" s="10" t="s">
        <v>97</v>
      </c>
      <c r="B8" s="11">
        <f>B9+B12+B16</f>
        <v>284991</v>
      </c>
      <c r="C8" s="11">
        <f aca="true" t="shared" si="1" ref="C8:J8">C9+C12+C16</f>
        <v>383908</v>
      </c>
      <c r="D8" s="11">
        <f t="shared" si="1"/>
        <v>366871</v>
      </c>
      <c r="E8" s="11">
        <f t="shared" si="1"/>
        <v>267644</v>
      </c>
      <c r="F8" s="11">
        <f t="shared" si="1"/>
        <v>340742</v>
      </c>
      <c r="G8" s="11">
        <f t="shared" si="1"/>
        <v>586389</v>
      </c>
      <c r="H8" s="11">
        <f t="shared" si="1"/>
        <v>293637</v>
      </c>
      <c r="I8" s="11">
        <f t="shared" si="1"/>
        <v>55276</v>
      </c>
      <c r="J8" s="11">
        <f t="shared" si="1"/>
        <v>145921</v>
      </c>
      <c r="K8" s="11">
        <f>SUM(B8:J8)</f>
        <v>2725379</v>
      </c>
    </row>
    <row r="9" spans="1:11" ht="17.25" customHeight="1">
      <c r="A9" s="15" t="s">
        <v>16</v>
      </c>
      <c r="B9" s="13">
        <f>+B10+B11</f>
        <v>34252</v>
      </c>
      <c r="C9" s="13">
        <f aca="true" t="shared" si="2" ref="C9:J9">+C10+C11</f>
        <v>48602</v>
      </c>
      <c r="D9" s="13">
        <f t="shared" si="2"/>
        <v>41771</v>
      </c>
      <c r="E9" s="13">
        <f t="shared" si="2"/>
        <v>32610</v>
      </c>
      <c r="F9" s="13">
        <f t="shared" si="2"/>
        <v>34931</v>
      </c>
      <c r="G9" s="13">
        <f t="shared" si="2"/>
        <v>47778</v>
      </c>
      <c r="H9" s="13">
        <f t="shared" si="2"/>
        <v>43593</v>
      </c>
      <c r="I9" s="13">
        <f t="shared" si="2"/>
        <v>7892</v>
      </c>
      <c r="J9" s="13">
        <f t="shared" si="2"/>
        <v>15170</v>
      </c>
      <c r="K9" s="11">
        <f>SUM(B9:J9)</f>
        <v>306599</v>
      </c>
    </row>
    <row r="10" spans="1:11" ht="17.25" customHeight="1">
      <c r="A10" s="29" t="s">
        <v>17</v>
      </c>
      <c r="B10" s="13">
        <v>34252</v>
      </c>
      <c r="C10" s="13">
        <v>48602</v>
      </c>
      <c r="D10" s="13">
        <v>41771</v>
      </c>
      <c r="E10" s="13">
        <v>32610</v>
      </c>
      <c r="F10" s="13">
        <v>34931</v>
      </c>
      <c r="G10" s="13">
        <v>47778</v>
      </c>
      <c r="H10" s="13">
        <v>43593</v>
      </c>
      <c r="I10" s="13">
        <v>7892</v>
      </c>
      <c r="J10" s="13">
        <v>15170</v>
      </c>
      <c r="K10" s="11">
        <f>SUM(B10:J10)</f>
        <v>306599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236094</v>
      </c>
      <c r="C12" s="17">
        <f t="shared" si="3"/>
        <v>315143</v>
      </c>
      <c r="D12" s="17">
        <f t="shared" si="3"/>
        <v>306526</v>
      </c>
      <c r="E12" s="17">
        <f t="shared" si="3"/>
        <v>221733</v>
      </c>
      <c r="F12" s="17">
        <f t="shared" si="3"/>
        <v>285612</v>
      </c>
      <c r="G12" s="17">
        <f t="shared" si="3"/>
        <v>503182</v>
      </c>
      <c r="H12" s="17">
        <f t="shared" si="3"/>
        <v>235946</v>
      </c>
      <c r="I12" s="17">
        <f t="shared" si="3"/>
        <v>44295</v>
      </c>
      <c r="J12" s="17">
        <f t="shared" si="3"/>
        <v>123056</v>
      </c>
      <c r="K12" s="11">
        <f aca="true" t="shared" si="4" ref="K12:K27">SUM(B12:J12)</f>
        <v>2271587</v>
      </c>
    </row>
    <row r="13" spans="1:13" ht="17.25" customHeight="1">
      <c r="A13" s="14" t="s">
        <v>19</v>
      </c>
      <c r="B13" s="13">
        <v>107885</v>
      </c>
      <c r="C13" s="13">
        <v>152915</v>
      </c>
      <c r="D13" s="13">
        <v>154840</v>
      </c>
      <c r="E13" s="13">
        <v>108152</v>
      </c>
      <c r="F13" s="13">
        <v>137971</v>
      </c>
      <c r="G13" s="13">
        <v>227708</v>
      </c>
      <c r="H13" s="13">
        <v>102501</v>
      </c>
      <c r="I13" s="13">
        <v>23886</v>
      </c>
      <c r="J13" s="13">
        <v>61587</v>
      </c>
      <c r="K13" s="11">
        <f t="shared" si="4"/>
        <v>1077445</v>
      </c>
      <c r="L13" s="50"/>
      <c r="M13" s="51"/>
    </row>
    <row r="14" spans="1:12" ht="17.25" customHeight="1">
      <c r="A14" s="14" t="s">
        <v>20</v>
      </c>
      <c r="B14" s="13">
        <v>117337</v>
      </c>
      <c r="C14" s="13">
        <v>144712</v>
      </c>
      <c r="D14" s="13">
        <v>140546</v>
      </c>
      <c r="E14" s="13">
        <v>102899</v>
      </c>
      <c r="F14" s="13">
        <v>136714</v>
      </c>
      <c r="G14" s="13">
        <v>257670</v>
      </c>
      <c r="H14" s="13">
        <v>113983</v>
      </c>
      <c r="I14" s="13">
        <v>17676</v>
      </c>
      <c r="J14" s="13">
        <v>57716</v>
      </c>
      <c r="K14" s="11">
        <f t="shared" si="4"/>
        <v>1089253</v>
      </c>
      <c r="L14" s="50"/>
    </row>
    <row r="15" spans="1:11" ht="17.25" customHeight="1">
      <c r="A15" s="14" t="s">
        <v>21</v>
      </c>
      <c r="B15" s="13">
        <v>10872</v>
      </c>
      <c r="C15" s="13">
        <v>17516</v>
      </c>
      <c r="D15" s="13">
        <v>11140</v>
      </c>
      <c r="E15" s="13">
        <v>10682</v>
      </c>
      <c r="F15" s="13">
        <v>10927</v>
      </c>
      <c r="G15" s="13">
        <v>17804</v>
      </c>
      <c r="H15" s="13">
        <v>19462</v>
      </c>
      <c r="I15" s="13">
        <v>2733</v>
      </c>
      <c r="J15" s="13">
        <v>3753</v>
      </c>
      <c r="K15" s="11">
        <f t="shared" si="4"/>
        <v>104889</v>
      </c>
    </row>
    <row r="16" spans="1:11" ht="17.25" customHeight="1">
      <c r="A16" s="15" t="s">
        <v>93</v>
      </c>
      <c r="B16" s="13">
        <f>B17+B18+B19</f>
        <v>14645</v>
      </c>
      <c r="C16" s="13">
        <f aca="true" t="shared" si="5" ref="C16:J16">C17+C18+C19</f>
        <v>20163</v>
      </c>
      <c r="D16" s="13">
        <f t="shared" si="5"/>
        <v>18574</v>
      </c>
      <c r="E16" s="13">
        <f t="shared" si="5"/>
        <v>13301</v>
      </c>
      <c r="F16" s="13">
        <f t="shared" si="5"/>
        <v>20199</v>
      </c>
      <c r="G16" s="13">
        <f t="shared" si="5"/>
        <v>35429</v>
      </c>
      <c r="H16" s="13">
        <f t="shared" si="5"/>
        <v>14098</v>
      </c>
      <c r="I16" s="13">
        <f t="shared" si="5"/>
        <v>3089</v>
      </c>
      <c r="J16" s="13">
        <f t="shared" si="5"/>
        <v>7695</v>
      </c>
      <c r="K16" s="11">
        <f t="shared" si="4"/>
        <v>147193</v>
      </c>
    </row>
    <row r="17" spans="1:11" ht="17.25" customHeight="1">
      <c r="A17" s="14" t="s">
        <v>94</v>
      </c>
      <c r="B17" s="13">
        <v>14540</v>
      </c>
      <c r="C17" s="13">
        <v>20077</v>
      </c>
      <c r="D17" s="13">
        <v>18478</v>
      </c>
      <c r="E17" s="13">
        <v>13230</v>
      </c>
      <c r="F17" s="13">
        <v>20093</v>
      </c>
      <c r="G17" s="13">
        <v>35207</v>
      </c>
      <c r="H17" s="13">
        <v>14034</v>
      </c>
      <c r="I17" s="13">
        <v>3077</v>
      </c>
      <c r="J17" s="13">
        <v>7664</v>
      </c>
      <c r="K17" s="11">
        <f t="shared" si="4"/>
        <v>146400</v>
      </c>
    </row>
    <row r="18" spans="1:11" ht="17.25" customHeight="1">
      <c r="A18" s="14" t="s">
        <v>95</v>
      </c>
      <c r="B18" s="13">
        <v>86</v>
      </c>
      <c r="C18" s="13">
        <v>78</v>
      </c>
      <c r="D18" s="13">
        <v>83</v>
      </c>
      <c r="E18" s="13">
        <v>65</v>
      </c>
      <c r="F18" s="13">
        <v>96</v>
      </c>
      <c r="G18" s="13">
        <v>209</v>
      </c>
      <c r="H18" s="13">
        <v>58</v>
      </c>
      <c r="I18" s="13">
        <v>11</v>
      </c>
      <c r="J18" s="13">
        <v>23</v>
      </c>
      <c r="K18" s="11">
        <f t="shared" si="4"/>
        <v>709</v>
      </c>
    </row>
    <row r="19" spans="1:11" ht="17.25" customHeight="1">
      <c r="A19" s="14" t="s">
        <v>96</v>
      </c>
      <c r="B19" s="13">
        <v>19</v>
      </c>
      <c r="C19" s="13">
        <v>8</v>
      </c>
      <c r="D19" s="13">
        <v>13</v>
      </c>
      <c r="E19" s="13">
        <v>6</v>
      </c>
      <c r="F19" s="13">
        <v>10</v>
      </c>
      <c r="G19" s="13">
        <v>13</v>
      </c>
      <c r="H19" s="13">
        <v>6</v>
      </c>
      <c r="I19" s="13">
        <v>1</v>
      </c>
      <c r="J19" s="13">
        <v>8</v>
      </c>
      <c r="K19" s="11">
        <f t="shared" si="4"/>
        <v>84</v>
      </c>
    </row>
    <row r="20" spans="1:11" ht="17.25" customHeight="1">
      <c r="A20" s="16" t="s">
        <v>22</v>
      </c>
      <c r="B20" s="11">
        <f>+B21+B22+B23</f>
        <v>167629</v>
      </c>
      <c r="C20" s="11">
        <f aca="true" t="shared" si="6" ref="C20:J20">+C21+C22+C23</f>
        <v>194481</v>
      </c>
      <c r="D20" s="11">
        <f t="shared" si="6"/>
        <v>220635</v>
      </c>
      <c r="E20" s="11">
        <f t="shared" si="6"/>
        <v>137990</v>
      </c>
      <c r="F20" s="11">
        <f t="shared" si="6"/>
        <v>217308</v>
      </c>
      <c r="G20" s="11">
        <f t="shared" si="6"/>
        <v>415983</v>
      </c>
      <c r="H20" s="11">
        <f t="shared" si="6"/>
        <v>141189</v>
      </c>
      <c r="I20" s="11">
        <f t="shared" si="6"/>
        <v>33740</v>
      </c>
      <c r="J20" s="11">
        <f t="shared" si="6"/>
        <v>84070</v>
      </c>
      <c r="K20" s="11">
        <f t="shared" si="4"/>
        <v>1613025</v>
      </c>
    </row>
    <row r="21" spans="1:12" ht="17.25" customHeight="1">
      <c r="A21" s="12" t="s">
        <v>23</v>
      </c>
      <c r="B21" s="13">
        <v>84240</v>
      </c>
      <c r="C21" s="13">
        <v>107335</v>
      </c>
      <c r="D21" s="13">
        <v>124963</v>
      </c>
      <c r="E21" s="13">
        <v>75796</v>
      </c>
      <c r="F21" s="13">
        <v>117114</v>
      </c>
      <c r="G21" s="13">
        <v>207090</v>
      </c>
      <c r="H21" s="13">
        <v>73651</v>
      </c>
      <c r="I21" s="13">
        <v>20063</v>
      </c>
      <c r="J21" s="13">
        <v>45987</v>
      </c>
      <c r="K21" s="11">
        <f t="shared" si="4"/>
        <v>856239</v>
      </c>
      <c r="L21" s="50"/>
    </row>
    <row r="22" spans="1:12" ht="17.25" customHeight="1">
      <c r="A22" s="12" t="s">
        <v>24</v>
      </c>
      <c r="B22" s="13">
        <v>78646</v>
      </c>
      <c r="C22" s="13">
        <v>81139</v>
      </c>
      <c r="D22" s="13">
        <v>90983</v>
      </c>
      <c r="E22" s="13">
        <v>58679</v>
      </c>
      <c r="F22" s="13">
        <v>95770</v>
      </c>
      <c r="G22" s="13">
        <v>200580</v>
      </c>
      <c r="H22" s="13">
        <v>61415</v>
      </c>
      <c r="I22" s="13">
        <v>12633</v>
      </c>
      <c r="J22" s="13">
        <v>36407</v>
      </c>
      <c r="K22" s="11">
        <f t="shared" si="4"/>
        <v>716252</v>
      </c>
      <c r="L22" s="50"/>
    </row>
    <row r="23" spans="1:11" ht="17.25" customHeight="1">
      <c r="A23" s="12" t="s">
        <v>25</v>
      </c>
      <c r="B23" s="13">
        <v>4743</v>
      </c>
      <c r="C23" s="13">
        <v>6007</v>
      </c>
      <c r="D23" s="13">
        <v>4689</v>
      </c>
      <c r="E23" s="13">
        <v>3515</v>
      </c>
      <c r="F23" s="13">
        <v>4424</v>
      </c>
      <c r="G23" s="13">
        <v>8313</v>
      </c>
      <c r="H23" s="13">
        <v>6123</v>
      </c>
      <c r="I23" s="13">
        <v>1044</v>
      </c>
      <c r="J23" s="13">
        <v>1676</v>
      </c>
      <c r="K23" s="11">
        <f t="shared" si="4"/>
        <v>40534</v>
      </c>
    </row>
    <row r="24" spans="1:11" ht="17.25" customHeight="1">
      <c r="A24" s="16" t="s">
        <v>26</v>
      </c>
      <c r="B24" s="13">
        <f>+B25+B26</f>
        <v>161441</v>
      </c>
      <c r="C24" s="13">
        <f aca="true" t="shared" si="7" ref="C24:J24">+C25+C26</f>
        <v>226963</v>
      </c>
      <c r="D24" s="13">
        <f t="shared" si="7"/>
        <v>241444</v>
      </c>
      <c r="E24" s="13">
        <f t="shared" si="7"/>
        <v>153939</v>
      </c>
      <c r="F24" s="13">
        <f t="shared" si="7"/>
        <v>187029</v>
      </c>
      <c r="G24" s="13">
        <f t="shared" si="7"/>
        <v>268889</v>
      </c>
      <c r="H24" s="13">
        <f t="shared" si="7"/>
        <v>133253</v>
      </c>
      <c r="I24" s="13">
        <f t="shared" si="7"/>
        <v>38803</v>
      </c>
      <c r="J24" s="13">
        <f t="shared" si="7"/>
        <v>105824</v>
      </c>
      <c r="K24" s="11">
        <f t="shared" si="4"/>
        <v>1517585</v>
      </c>
    </row>
    <row r="25" spans="1:12" ht="17.25" customHeight="1">
      <c r="A25" s="12" t="s">
        <v>115</v>
      </c>
      <c r="B25" s="13">
        <v>68154</v>
      </c>
      <c r="C25" s="13">
        <v>105258</v>
      </c>
      <c r="D25" s="13">
        <v>120701</v>
      </c>
      <c r="E25" s="13">
        <v>75867</v>
      </c>
      <c r="F25" s="13">
        <v>85901</v>
      </c>
      <c r="G25" s="13">
        <v>117090</v>
      </c>
      <c r="H25" s="13">
        <v>58645</v>
      </c>
      <c r="I25" s="13">
        <v>21405</v>
      </c>
      <c r="J25" s="13">
        <v>49781</v>
      </c>
      <c r="K25" s="11">
        <f t="shared" si="4"/>
        <v>702802</v>
      </c>
      <c r="L25" s="50"/>
    </row>
    <row r="26" spans="1:12" ht="17.25" customHeight="1">
      <c r="A26" s="12" t="s">
        <v>116</v>
      </c>
      <c r="B26" s="13">
        <v>93287</v>
      </c>
      <c r="C26" s="13">
        <v>121705</v>
      </c>
      <c r="D26" s="13">
        <v>120743</v>
      </c>
      <c r="E26" s="13">
        <v>78072</v>
      </c>
      <c r="F26" s="13">
        <v>101128</v>
      </c>
      <c r="G26" s="13">
        <v>151799</v>
      </c>
      <c r="H26" s="13">
        <v>74608</v>
      </c>
      <c r="I26" s="13">
        <v>17398</v>
      </c>
      <c r="J26" s="13">
        <v>56043</v>
      </c>
      <c r="K26" s="11">
        <f t="shared" si="4"/>
        <v>814783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8448</v>
      </c>
      <c r="I27" s="11">
        <v>0</v>
      </c>
      <c r="J27" s="11">
        <v>0</v>
      </c>
      <c r="K27" s="11">
        <f t="shared" si="4"/>
        <v>8448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8586.05</v>
      </c>
      <c r="I35" s="19">
        <v>0</v>
      </c>
      <c r="J35" s="19">
        <v>0</v>
      </c>
      <c r="K35" s="23">
        <f>SUM(B35:J35)</f>
        <v>8586.05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1775204.5</v>
      </c>
      <c r="C47" s="22">
        <f aca="true" t="shared" si="12" ref="C47:H47">+C48+C57</f>
        <v>2604036.67</v>
      </c>
      <c r="D47" s="22">
        <f t="shared" si="12"/>
        <v>3014659.9299999997</v>
      </c>
      <c r="E47" s="22">
        <f t="shared" si="12"/>
        <v>1738254.5099999998</v>
      </c>
      <c r="F47" s="22">
        <f t="shared" si="12"/>
        <v>2284658.41</v>
      </c>
      <c r="G47" s="22">
        <f t="shared" si="12"/>
        <v>3285590.93</v>
      </c>
      <c r="H47" s="22">
        <f t="shared" si="12"/>
        <v>1721600.85</v>
      </c>
      <c r="I47" s="22">
        <f>+I48+I57</f>
        <v>665698.96</v>
      </c>
      <c r="J47" s="22">
        <f>+J48+J57</f>
        <v>1052838.57</v>
      </c>
      <c r="K47" s="22">
        <f>SUM(B47:J47)</f>
        <v>18142543.33</v>
      </c>
    </row>
    <row r="48" spans="1:11" ht="17.25" customHeight="1">
      <c r="A48" s="16" t="s">
        <v>108</v>
      </c>
      <c r="B48" s="23">
        <f>SUM(B49:B56)</f>
        <v>1757420.06</v>
      </c>
      <c r="C48" s="23">
        <f aca="true" t="shared" si="13" ref="C48:J48">SUM(C49:C56)</f>
        <v>2578870.85</v>
      </c>
      <c r="D48" s="23">
        <f t="shared" si="13"/>
        <v>2988533.3899999997</v>
      </c>
      <c r="E48" s="23">
        <f t="shared" si="13"/>
        <v>1715302.0599999998</v>
      </c>
      <c r="F48" s="23">
        <f t="shared" si="13"/>
        <v>2261008.19</v>
      </c>
      <c r="G48" s="23">
        <f t="shared" si="13"/>
        <v>3255120.5500000003</v>
      </c>
      <c r="H48" s="23">
        <f t="shared" si="13"/>
        <v>1701121.6400000001</v>
      </c>
      <c r="I48" s="23">
        <f t="shared" si="13"/>
        <v>665698.96</v>
      </c>
      <c r="J48" s="23">
        <f t="shared" si="13"/>
        <v>1038474.9700000001</v>
      </c>
      <c r="K48" s="23">
        <f aca="true" t="shared" si="14" ref="K48:K57">SUM(B48:J48)</f>
        <v>17961550.669999998</v>
      </c>
    </row>
    <row r="49" spans="1:11" ht="17.25" customHeight="1">
      <c r="A49" s="34" t="s">
        <v>43</v>
      </c>
      <c r="B49" s="23">
        <f aca="true" t="shared" si="15" ref="B49:H49">ROUND(B30*B7,2)</f>
        <v>1756275.87</v>
      </c>
      <c r="C49" s="23">
        <f t="shared" si="15"/>
        <v>2571327.87</v>
      </c>
      <c r="D49" s="23">
        <f t="shared" si="15"/>
        <v>2986292.38</v>
      </c>
      <c r="E49" s="23">
        <f t="shared" si="15"/>
        <v>1714419.76</v>
      </c>
      <c r="F49" s="23">
        <f t="shared" si="15"/>
        <v>2259228.54</v>
      </c>
      <c r="G49" s="23">
        <f t="shared" si="15"/>
        <v>3252648.39</v>
      </c>
      <c r="H49" s="23">
        <f t="shared" si="15"/>
        <v>1691472.57</v>
      </c>
      <c r="I49" s="23">
        <f>ROUND(I30*I7,2)</f>
        <v>664633.24</v>
      </c>
      <c r="J49" s="23">
        <f>ROUND(J30*J7,2)</f>
        <v>1036257.93</v>
      </c>
      <c r="K49" s="23">
        <f t="shared" si="14"/>
        <v>17932556.55</v>
      </c>
    </row>
    <row r="50" spans="1:11" ht="17.25" customHeight="1">
      <c r="A50" s="34" t="s">
        <v>44</v>
      </c>
      <c r="B50" s="19">
        <v>0</v>
      </c>
      <c r="C50" s="23">
        <f>ROUND(C31*C7,2)</f>
        <v>5715.48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5715.48</v>
      </c>
    </row>
    <row r="51" spans="1:11" ht="17.25" customHeight="1">
      <c r="A51" s="64" t="s">
        <v>104</v>
      </c>
      <c r="B51" s="65">
        <f aca="true" t="shared" si="16" ref="B51:H51">ROUND(B32*B7,2)</f>
        <v>-2947.49</v>
      </c>
      <c r="C51" s="65">
        <f t="shared" si="16"/>
        <v>-3946.22</v>
      </c>
      <c r="D51" s="65">
        <f t="shared" si="16"/>
        <v>-4144.75</v>
      </c>
      <c r="E51" s="65">
        <f t="shared" si="16"/>
        <v>-2563.1</v>
      </c>
      <c r="F51" s="65">
        <f t="shared" si="16"/>
        <v>-3501.87</v>
      </c>
      <c r="G51" s="65">
        <f t="shared" si="16"/>
        <v>-4957.92</v>
      </c>
      <c r="H51" s="65">
        <f t="shared" si="16"/>
        <v>-2652.02</v>
      </c>
      <c r="I51" s="19">
        <v>0</v>
      </c>
      <c r="J51" s="19">
        <v>0</v>
      </c>
      <c r="K51" s="65">
        <f>SUM(B51:J51)</f>
        <v>-24713.37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8586.05</v>
      </c>
      <c r="I53" s="31">
        <f>+I35</f>
        <v>0</v>
      </c>
      <c r="J53" s="31">
        <f>+J35</f>
        <v>0</v>
      </c>
      <c r="K53" s="23">
        <f t="shared" si="14"/>
        <v>8586.05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-236749.67000000004</v>
      </c>
      <c r="C61" s="35">
        <f t="shared" si="17"/>
        <v>-179614.95</v>
      </c>
      <c r="D61" s="35">
        <f t="shared" si="17"/>
        <v>-173929.45999999996</v>
      </c>
      <c r="E61" s="35">
        <f t="shared" si="17"/>
        <v>-267266.81</v>
      </c>
      <c r="F61" s="35">
        <f t="shared" si="17"/>
        <v>-257745.37</v>
      </c>
      <c r="G61" s="35">
        <f t="shared" si="17"/>
        <v>-263171.99</v>
      </c>
      <c r="H61" s="35">
        <f t="shared" si="17"/>
        <v>-160090.24</v>
      </c>
      <c r="I61" s="35">
        <f t="shared" si="17"/>
        <v>-97713.94</v>
      </c>
      <c r="J61" s="35">
        <f t="shared" si="17"/>
        <v>-68604.20999999999</v>
      </c>
      <c r="K61" s="35">
        <f>SUM(B61:J61)</f>
        <v>-1704886.6400000001</v>
      </c>
    </row>
    <row r="62" spans="1:11" ht="18.75" customHeight="1">
      <c r="A62" s="16" t="s">
        <v>74</v>
      </c>
      <c r="B62" s="35">
        <f aca="true" t="shared" si="18" ref="B62:J62">B63+B64+B65+B66+B67+B68</f>
        <v>-233435.47000000003</v>
      </c>
      <c r="C62" s="35">
        <f t="shared" si="18"/>
        <v>-190162.6</v>
      </c>
      <c r="D62" s="35">
        <f t="shared" si="18"/>
        <v>-191578.28999999998</v>
      </c>
      <c r="E62" s="35">
        <f t="shared" si="18"/>
        <v>-278962.55</v>
      </c>
      <c r="F62" s="35">
        <f t="shared" si="18"/>
        <v>-283832.41</v>
      </c>
      <c r="G62" s="35">
        <f t="shared" si="18"/>
        <v>-300021.01</v>
      </c>
      <c r="H62" s="35">
        <f t="shared" si="18"/>
        <v>-165653.4</v>
      </c>
      <c r="I62" s="35">
        <f t="shared" si="18"/>
        <v>-29989.6</v>
      </c>
      <c r="J62" s="35">
        <f t="shared" si="18"/>
        <v>-57646</v>
      </c>
      <c r="K62" s="35">
        <f aca="true" t="shared" si="19" ref="K62:K91">SUM(B62:J62)</f>
        <v>-1731281.33</v>
      </c>
    </row>
    <row r="63" spans="1:11" ht="18.75" customHeight="1">
      <c r="A63" s="12" t="s">
        <v>75</v>
      </c>
      <c r="B63" s="35">
        <f>-ROUND(B9*$D$3,2)</f>
        <v>-130157.6</v>
      </c>
      <c r="C63" s="35">
        <f aca="true" t="shared" si="20" ref="C63:J63">-ROUND(C9*$D$3,2)</f>
        <v>-184687.6</v>
      </c>
      <c r="D63" s="35">
        <f t="shared" si="20"/>
        <v>-158729.8</v>
      </c>
      <c r="E63" s="35">
        <f t="shared" si="20"/>
        <v>-123918</v>
      </c>
      <c r="F63" s="35">
        <f t="shared" si="20"/>
        <v>-132737.8</v>
      </c>
      <c r="G63" s="35">
        <f t="shared" si="20"/>
        <v>-181556.4</v>
      </c>
      <c r="H63" s="35">
        <f t="shared" si="20"/>
        <v>-165653.4</v>
      </c>
      <c r="I63" s="35">
        <f t="shared" si="20"/>
        <v>-29989.6</v>
      </c>
      <c r="J63" s="35">
        <f t="shared" si="20"/>
        <v>-57646</v>
      </c>
      <c r="K63" s="35">
        <f t="shared" si="19"/>
        <v>-1165076.2000000002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-1520</v>
      </c>
      <c r="C65" s="35">
        <v>-250.8</v>
      </c>
      <c r="D65" s="35">
        <v>-250.8</v>
      </c>
      <c r="E65" s="35">
        <v>-866.4</v>
      </c>
      <c r="F65" s="35">
        <v>-782.8</v>
      </c>
      <c r="G65" s="35">
        <v>-440.8</v>
      </c>
      <c r="H65" s="19">
        <v>0</v>
      </c>
      <c r="I65" s="19">
        <v>0</v>
      </c>
      <c r="J65" s="19">
        <v>0</v>
      </c>
      <c r="K65" s="35">
        <f t="shared" si="19"/>
        <v>-4111.6</v>
      </c>
    </row>
    <row r="66" spans="1:11" ht="18.75" customHeight="1">
      <c r="A66" s="12" t="s">
        <v>105</v>
      </c>
      <c r="B66" s="35">
        <v>-2580.2</v>
      </c>
      <c r="C66" s="35">
        <v>-957.6</v>
      </c>
      <c r="D66" s="35">
        <v>-1170.4</v>
      </c>
      <c r="E66" s="35">
        <v>-3192</v>
      </c>
      <c r="F66" s="35">
        <v>-691.6</v>
      </c>
      <c r="G66" s="35">
        <v>-1197</v>
      </c>
      <c r="H66" s="19">
        <v>0</v>
      </c>
      <c r="I66" s="19">
        <v>0</v>
      </c>
      <c r="J66" s="19">
        <v>0</v>
      </c>
      <c r="K66" s="35">
        <f t="shared" si="19"/>
        <v>-9788.8</v>
      </c>
    </row>
    <row r="67" spans="1:11" ht="18.75" customHeight="1">
      <c r="A67" s="12" t="s">
        <v>52</v>
      </c>
      <c r="B67" s="35">
        <v>-99177.67</v>
      </c>
      <c r="C67" s="35">
        <v>-4266.6</v>
      </c>
      <c r="D67" s="35">
        <v>-31427.29</v>
      </c>
      <c r="E67" s="35">
        <v>-150986.15</v>
      </c>
      <c r="F67" s="35">
        <v>-149620.21</v>
      </c>
      <c r="G67" s="35">
        <v>-116826.81</v>
      </c>
      <c r="H67" s="19">
        <v>0</v>
      </c>
      <c r="I67" s="19">
        <v>0</v>
      </c>
      <c r="J67" s="19">
        <v>0</v>
      </c>
      <c r="K67" s="35">
        <f t="shared" si="19"/>
        <v>-552304.73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-16143.939999999999</v>
      </c>
      <c r="C69" s="65">
        <f>SUM(C70:C102)</f>
        <v>-23028.230000000003</v>
      </c>
      <c r="D69" s="65">
        <f>SUM(D70:D102)</f>
        <v>-21591.17</v>
      </c>
      <c r="E69" s="65">
        <f aca="true" t="shared" si="21" ref="E69:J69">SUM(E70:E102)</f>
        <v>-15579.859999999999</v>
      </c>
      <c r="F69" s="65">
        <f t="shared" si="21"/>
        <v>-22431.95</v>
      </c>
      <c r="G69" s="65">
        <f t="shared" si="21"/>
        <v>-33665</v>
      </c>
      <c r="H69" s="65">
        <f t="shared" si="21"/>
        <v>-14967.88</v>
      </c>
      <c r="I69" s="65">
        <f t="shared" si="21"/>
        <v>-67724.34</v>
      </c>
      <c r="J69" s="65">
        <f t="shared" si="21"/>
        <v>-10958.21</v>
      </c>
      <c r="K69" s="65">
        <f t="shared" si="19"/>
        <v>-226090.58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35">
        <v>12829.74</v>
      </c>
      <c r="C103" s="35">
        <v>33575.88</v>
      </c>
      <c r="D103" s="35">
        <v>39240</v>
      </c>
      <c r="E103" s="35">
        <v>27275.6</v>
      </c>
      <c r="F103" s="35">
        <v>48518.99</v>
      </c>
      <c r="G103" s="35">
        <v>70514.02</v>
      </c>
      <c r="H103" s="35">
        <v>20531.04</v>
      </c>
      <c r="I103" s="19">
        <v>0</v>
      </c>
      <c r="J103" s="19">
        <v>0</v>
      </c>
      <c r="K103" s="35">
        <f>SUM(B103:J103)</f>
        <v>252485.27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1538454.83</v>
      </c>
      <c r="C106" s="24">
        <f t="shared" si="22"/>
        <v>2424421.7199999997</v>
      </c>
      <c r="D106" s="24">
        <f t="shared" si="22"/>
        <v>2840730.4699999997</v>
      </c>
      <c r="E106" s="24">
        <f t="shared" si="22"/>
        <v>1470987.6999999997</v>
      </c>
      <c r="F106" s="24">
        <f t="shared" si="22"/>
        <v>2026913.04</v>
      </c>
      <c r="G106" s="24">
        <f t="shared" si="22"/>
        <v>3022418.94</v>
      </c>
      <c r="H106" s="24">
        <f t="shared" si="22"/>
        <v>1561510.6100000003</v>
      </c>
      <c r="I106" s="24">
        <f>+I107+I108</f>
        <v>567985.02</v>
      </c>
      <c r="J106" s="24">
        <f>+J107+J108</f>
        <v>984234.3600000001</v>
      </c>
      <c r="K106" s="46">
        <f>SUM(B106:J106)</f>
        <v>16437656.689999998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1520670.3900000001</v>
      </c>
      <c r="C107" s="24">
        <f t="shared" si="23"/>
        <v>2399255.9</v>
      </c>
      <c r="D107" s="24">
        <f t="shared" si="23"/>
        <v>2814603.9299999997</v>
      </c>
      <c r="E107" s="24">
        <f t="shared" si="23"/>
        <v>1448035.2499999998</v>
      </c>
      <c r="F107" s="24">
        <f t="shared" si="23"/>
        <v>2003262.82</v>
      </c>
      <c r="G107" s="24">
        <f t="shared" si="23"/>
        <v>2991948.56</v>
      </c>
      <c r="H107" s="24">
        <f t="shared" si="23"/>
        <v>1541031.4000000004</v>
      </c>
      <c r="I107" s="24">
        <f t="shared" si="23"/>
        <v>567985.02</v>
      </c>
      <c r="J107" s="24">
        <f t="shared" si="23"/>
        <v>969870.7600000001</v>
      </c>
      <c r="K107" s="46">
        <f>SUM(B107:J107)</f>
        <v>16256664.03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16437656.709999995</v>
      </c>
      <c r="L114" s="52"/>
    </row>
    <row r="115" spans="1:11" ht="18.75" customHeight="1">
      <c r="A115" s="26" t="s">
        <v>70</v>
      </c>
      <c r="B115" s="27">
        <v>198082.04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198082.04</v>
      </c>
    </row>
    <row r="116" spans="1:11" ht="18.75" customHeight="1">
      <c r="A116" s="26" t="s">
        <v>71</v>
      </c>
      <c r="B116" s="27">
        <v>1340372.79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1340372.79</v>
      </c>
    </row>
    <row r="117" spans="1:11" ht="18.75" customHeight="1">
      <c r="A117" s="26" t="s">
        <v>72</v>
      </c>
      <c r="B117" s="38">
        <v>0</v>
      </c>
      <c r="C117" s="27">
        <f>+C106</f>
        <v>2424421.7199999997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2424421.7199999997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2643707.76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2643707.76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197022.72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197022.72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1323888.92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1323888.92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147098.77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147098.77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401864.52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401864.52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754871.51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754871.51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122878.45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122878.45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747298.57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747298.57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887982.57</v>
      </c>
      <c r="H126" s="38">
        <v>0</v>
      </c>
      <c r="I126" s="38">
        <v>0</v>
      </c>
      <c r="J126" s="38">
        <v>0</v>
      </c>
      <c r="K126" s="39">
        <f t="shared" si="25"/>
        <v>887982.57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69611.94</v>
      </c>
      <c r="H127" s="38">
        <v>0</v>
      </c>
      <c r="I127" s="38">
        <v>0</v>
      </c>
      <c r="J127" s="38">
        <v>0</v>
      </c>
      <c r="K127" s="39">
        <f t="shared" si="25"/>
        <v>69611.94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428372.44</v>
      </c>
      <c r="H128" s="38">
        <v>0</v>
      </c>
      <c r="I128" s="38">
        <v>0</v>
      </c>
      <c r="J128" s="38">
        <v>0</v>
      </c>
      <c r="K128" s="39">
        <f t="shared" si="25"/>
        <v>428372.44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428734.38</v>
      </c>
      <c r="H129" s="38">
        <v>0</v>
      </c>
      <c r="I129" s="38">
        <v>0</v>
      </c>
      <c r="J129" s="38">
        <v>0</v>
      </c>
      <c r="K129" s="39">
        <f t="shared" si="25"/>
        <v>428734.38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1207717.63</v>
      </c>
      <c r="H130" s="38">
        <v>0</v>
      </c>
      <c r="I130" s="38">
        <v>0</v>
      </c>
      <c r="J130" s="38">
        <v>0</v>
      </c>
      <c r="K130" s="39">
        <f t="shared" si="25"/>
        <v>1207717.63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556447.53</v>
      </c>
      <c r="I131" s="38">
        <v>0</v>
      </c>
      <c r="J131" s="38">
        <v>0</v>
      </c>
      <c r="K131" s="39">
        <f t="shared" si="25"/>
        <v>556447.53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1005063.08</v>
      </c>
      <c r="I132" s="38">
        <v>0</v>
      </c>
      <c r="J132" s="38">
        <v>0</v>
      </c>
      <c r="K132" s="39">
        <f t="shared" si="25"/>
        <v>1005063.08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567985.02</v>
      </c>
      <c r="J133" s="38"/>
      <c r="K133" s="39">
        <f t="shared" si="25"/>
        <v>567985.02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984234.35</v>
      </c>
      <c r="K134" s="42">
        <f t="shared" si="25"/>
        <v>984234.35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0.010000000125728548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2017-11-16T17:53:14Z</dcterms:modified>
  <cp:category/>
  <cp:version/>
  <cp:contentType/>
  <cp:contentStatus/>
</cp:coreProperties>
</file>