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<sst xmlns="http://schemas.openxmlformats.org/spreadsheetml/2006/main" count="140" uniqueCount="140">
  <si>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</si>
  <si>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</si>
  <si>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</si>
  <si>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</si>
  <si>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</si>
  <si>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</si>
  <si>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</si>
  <si>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</si>
  <si>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</si>
  <si>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</si>
  <si>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</si>
  <si>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</si>
  <si>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</si>
  <si>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</si>
  <si>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</si>
  <si>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</si>
  <si>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</si>
  <si>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</si>
  <si>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</si>
  <si>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</si>
  <si>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</si>
  <si>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</si>
  <si>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</si>
  <si>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</si>
  <si>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</si>
  <si>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</si>
  <si>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</si>
  <si>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</si>
  <si>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</si>
  <si>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</si>
  <si>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</si>
  <si>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</si>
  <si>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</si>
  <si>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</si>
  <si>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</si>
  <si>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</si>
  <si>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</si>
  <si>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</si>
  <si>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</si>
  <si>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</si>
  <si>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</si>
  <si>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</si>
  <si>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</si>
  <si>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</si>
  <si>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</si>
  <si>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</si>
  <si>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</si>
  <si>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</si>
  <si>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</si>
  <si>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</si>
  <si>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</si>
  <si>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</si>
  <si>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</si>
  <si>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</si>
  <si>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</si>
  <si>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</si>
  <si>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</si>
  <si>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</si>
  <si>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</si>
  <si>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</si>
  <si>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</si>
  <si>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</si>
  <si>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</si>
  <si>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</si>
  <si>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</si>
  <si>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</si>
  <si>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</si>
  <si>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</si>
  <si>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</si>
  <si>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</si>
  <si>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</si>
  <si>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</si>
  <si>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</si>
  <si>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</si>
  <si>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</si>
  <si>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</si>
  <si>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</si>
  <si>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</si>
  <si>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</si>
  <si>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</si>
  <si>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</si>
  <si>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</si>
  <si>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</si>
  <si>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</si>
  <si>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</si>
  <si>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</si>
  <si>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</si>
  <si>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</si>
  <si>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</si>
  <si>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</si>
  <si>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</si>
  <si>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</si>
  <si>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</si>
  <si>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</si>
  <si>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</si>
  <si>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</si>
  <si>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</si>
  <si>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</si>
  <si>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</si>
  <si>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</si>
  <si>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</si>
  <si>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</si>
  <si>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</si>
  <si>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</si>
  <si>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</si>
  <si>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</si>
  <si>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</si>
  <si>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</si>
  <si>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</si>
  <si>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</si>
  <si>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</si>
  <si>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</si>
  <si>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</si>
  <si>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</si>
  <si>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</si>
  <si>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</si>
  <si>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</si>
  <si>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</si>
  <si>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</si>
  <si>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</si>
  <si>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</si>
  <si>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</si>
  <si>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</si>
  <si>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</si>
  <si>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</si>
  <si>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</si>
  <si>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</si>
  <si>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</si>
  <si>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</si>
  <si>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</si>
  <si>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</si>
  <si>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</si>
  <si>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</si>
  <si>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</si>
  <si>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</si>
  <si>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</si>
  <si>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</si>
  <si>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</si>
  <si>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21/11/17 - VENCIMENTO 28/11/17</t>
  </si>
  <si>
    <t>(1) Ajuste de remuneração previsto contratualmente, período de 25/09 a 24/10/17, parcela 17/20.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</si>
</sst>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617564</v>
      </c>
      <c r="C7" s="9">
        <f t="shared" si="0"/>
        <v>804551</v>
      </c>
      <c r="D7" s="9">
        <f t="shared" si="0"/>
        <v>831435</v>
      </c>
      <c r="E7" s="9">
        <f t="shared" si="0"/>
        <v>555606</v>
      </c>
      <c r="F7" s="9">
        <f t="shared" si="0"/>
        <v>750487</v>
      </c>
      <c r="G7" s="9">
        <f t="shared" si="0"/>
        <v>1266126</v>
      </c>
      <c r="H7" s="9">
        <f t="shared" si="0"/>
        <v>575854</v>
      </c>
      <c r="I7" s="9">
        <f t="shared" si="0"/>
        <v>127412</v>
      </c>
      <c r="J7" s="9">
        <f t="shared" si="0"/>
        <v>331622</v>
      </c>
      <c r="K7" s="9">
        <f t="shared" si="0"/>
        <v>5860657</v>
      </c>
      <c r="L7" s="50"/>
    </row>
    <row r="8" spans="1:11" ht="17.25" customHeight="1">
      <c r="A8" s="10" t="s">
        <v>97</v>
      </c>
      <c r="B8" s="11">
        <f>B9+B12+B16</f>
        <v>283760</v>
      </c>
      <c r="C8" s="11">
        <f aca="true" t="shared" si="1" ref="C8:J8">C9+C12+C16</f>
        <v>380353</v>
      </c>
      <c r="D8" s="11">
        <f t="shared" si="1"/>
        <v>366234</v>
      </c>
      <c r="E8" s="11">
        <f t="shared" si="1"/>
        <v>263451</v>
      </c>
      <c r="F8" s="11">
        <f t="shared" si="1"/>
        <v>339403</v>
      </c>
      <c r="G8" s="11">
        <f t="shared" si="1"/>
        <v>580348</v>
      </c>
      <c r="H8" s="11">
        <f t="shared" si="1"/>
        <v>291344</v>
      </c>
      <c r="I8" s="11">
        <f t="shared" si="1"/>
        <v>54881</v>
      </c>
      <c r="J8" s="11">
        <f t="shared" si="1"/>
        <v>144546</v>
      </c>
      <c r="K8" s="11">
        <f>SUM(B8:J8)</f>
        <v>2704320</v>
      </c>
    </row>
    <row r="9" spans="1:11" ht="17.25" customHeight="1">
      <c r="A9" s="15" t="s">
        <v>16</v>
      </c>
      <c r="B9" s="13">
        <f>+B10+B11</f>
        <v>38338</v>
      </c>
      <c r="C9" s="13">
        <f aca="true" t="shared" si="2" ref="C9:J9">+C10+C11</f>
        <v>54632</v>
      </c>
      <c r="D9" s="13">
        <f t="shared" si="2"/>
        <v>48116</v>
      </c>
      <c r="E9" s="13">
        <f t="shared" si="2"/>
        <v>35577</v>
      </c>
      <c r="F9" s="13">
        <f t="shared" si="2"/>
        <v>40112</v>
      </c>
      <c r="G9" s="13">
        <f t="shared" si="2"/>
        <v>53634</v>
      </c>
      <c r="H9" s="13">
        <f t="shared" si="2"/>
        <v>46615</v>
      </c>
      <c r="I9" s="13">
        <f t="shared" si="2"/>
        <v>8594</v>
      </c>
      <c r="J9" s="13">
        <f t="shared" si="2"/>
        <v>17416</v>
      </c>
      <c r="K9" s="11">
        <f>SUM(B9:J9)</f>
        <v>343034</v>
      </c>
    </row>
    <row r="10" spans="1:11" ht="17.25" customHeight="1">
      <c r="A10" s="29" t="s">
        <v>17</v>
      </c>
      <c r="B10" s="13">
        <v>38338</v>
      </c>
      <c r="C10" s="13">
        <v>54632</v>
      </c>
      <c r="D10" s="13">
        <v>48116</v>
      </c>
      <c r="E10" s="13">
        <v>35577</v>
      </c>
      <c r="F10" s="13">
        <v>40112</v>
      </c>
      <c r="G10" s="13">
        <v>53634</v>
      </c>
      <c r="H10" s="13">
        <v>46615</v>
      </c>
      <c r="I10" s="13">
        <v>8594</v>
      </c>
      <c r="J10" s="13">
        <v>17416</v>
      </c>
      <c r="K10" s="11">
        <f>SUM(B10:J10)</f>
        <v>343034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231405</v>
      </c>
      <c r="C12" s="17">
        <f t="shared" si="3"/>
        <v>306503</v>
      </c>
      <c r="D12" s="17">
        <f t="shared" si="3"/>
        <v>300174</v>
      </c>
      <c r="E12" s="17">
        <f t="shared" si="3"/>
        <v>215048</v>
      </c>
      <c r="F12" s="17">
        <f t="shared" si="3"/>
        <v>279688</v>
      </c>
      <c r="G12" s="17">
        <f t="shared" si="3"/>
        <v>492584</v>
      </c>
      <c r="H12" s="17">
        <f t="shared" si="3"/>
        <v>231046</v>
      </c>
      <c r="I12" s="17">
        <f t="shared" si="3"/>
        <v>43306</v>
      </c>
      <c r="J12" s="17">
        <f t="shared" si="3"/>
        <v>119708</v>
      </c>
      <c r="K12" s="11">
        <f aca="true" t="shared" si="4" ref="K12:K27">SUM(B12:J12)</f>
        <v>2219462</v>
      </c>
    </row>
    <row r="13" spans="1:13" ht="17.25" customHeight="1">
      <c r="A13" s="14" t="s">
        <v>19</v>
      </c>
      <c r="B13" s="13">
        <v>109781</v>
      </c>
      <c r="C13" s="13">
        <v>153977</v>
      </c>
      <c r="D13" s="13">
        <v>155933</v>
      </c>
      <c r="E13" s="13">
        <v>107571</v>
      </c>
      <c r="F13" s="13">
        <v>140716</v>
      </c>
      <c r="G13" s="13">
        <v>232189</v>
      </c>
      <c r="H13" s="13">
        <v>103632</v>
      </c>
      <c r="I13" s="13">
        <v>23915</v>
      </c>
      <c r="J13" s="13">
        <v>61375</v>
      </c>
      <c r="K13" s="11">
        <f t="shared" si="4"/>
        <v>1089089</v>
      </c>
      <c r="L13" s="50"/>
      <c r="M13" s="51"/>
    </row>
    <row r="14" spans="1:12" ht="17.25" customHeight="1">
      <c r="A14" s="14" t="s">
        <v>20</v>
      </c>
      <c r="B14" s="13">
        <v>111205</v>
      </c>
      <c r="C14" s="13">
        <v>135972</v>
      </c>
      <c r="D14" s="13">
        <v>133086</v>
      </c>
      <c r="E14" s="13">
        <v>97479</v>
      </c>
      <c r="F14" s="13">
        <v>128353</v>
      </c>
      <c r="G14" s="13">
        <v>242953</v>
      </c>
      <c r="H14" s="13">
        <v>109348</v>
      </c>
      <c r="I14" s="13">
        <v>16758</v>
      </c>
      <c r="J14" s="13">
        <v>54614</v>
      </c>
      <c r="K14" s="11">
        <f t="shared" si="4"/>
        <v>1029768</v>
      </c>
      <c r="L14" s="50"/>
    </row>
    <row r="15" spans="1:11" ht="17.25" customHeight="1">
      <c r="A15" s="14" t="s">
        <v>21</v>
      </c>
      <c r="B15" s="13">
        <v>10419</v>
      </c>
      <c r="C15" s="13">
        <v>16554</v>
      </c>
      <c r="D15" s="13">
        <v>11155</v>
      </c>
      <c r="E15" s="13">
        <v>9998</v>
      </c>
      <c r="F15" s="13">
        <v>10619</v>
      </c>
      <c r="G15" s="13">
        <v>17442</v>
      </c>
      <c r="H15" s="13">
        <v>18066</v>
      </c>
      <c r="I15" s="13">
        <v>2633</v>
      </c>
      <c r="J15" s="13">
        <v>3719</v>
      </c>
      <c r="K15" s="11">
        <f t="shared" si="4"/>
        <v>100605</v>
      </c>
    </row>
    <row r="16" spans="1:11" ht="17.25" customHeight="1">
      <c r="A16" s="15" t="s">
        <v>93</v>
      </c>
      <c r="B16" s="13">
        <f>B17+B18+B19</f>
        <v>14017</v>
      </c>
      <c r="C16" s="13">
        <f aca="true" t="shared" si="5" ref="C16:J16">C17+C18+C19</f>
        <v>19218</v>
      </c>
      <c r="D16" s="13">
        <f t="shared" si="5"/>
        <v>17944</v>
      </c>
      <c r="E16" s="13">
        <f t="shared" si="5"/>
        <v>12826</v>
      </c>
      <c r="F16" s="13">
        <f t="shared" si="5"/>
        <v>19603</v>
      </c>
      <c r="G16" s="13">
        <f t="shared" si="5"/>
        <v>34130</v>
      </c>
      <c r="H16" s="13">
        <f t="shared" si="5"/>
        <v>13683</v>
      </c>
      <c r="I16" s="13">
        <f t="shared" si="5"/>
        <v>2981</v>
      </c>
      <c r="J16" s="13">
        <f t="shared" si="5"/>
        <v>7422</v>
      </c>
      <c r="K16" s="11">
        <f t="shared" si="4"/>
        <v>141824</v>
      </c>
    </row>
    <row r="17" spans="1:11" ht="17.25" customHeight="1">
      <c r="A17" s="14" t="s">
        <v>94</v>
      </c>
      <c r="B17" s="13">
        <v>13931</v>
      </c>
      <c r="C17" s="13">
        <v>19149</v>
      </c>
      <c r="D17" s="13">
        <v>17871</v>
      </c>
      <c r="E17" s="13">
        <v>12764</v>
      </c>
      <c r="F17" s="13">
        <v>19508</v>
      </c>
      <c r="G17" s="13">
        <v>33928</v>
      </c>
      <c r="H17" s="13">
        <v>13589</v>
      </c>
      <c r="I17" s="13">
        <v>2967</v>
      </c>
      <c r="J17" s="13">
        <v>7391</v>
      </c>
      <c r="K17" s="11">
        <f t="shared" si="4"/>
        <v>141098</v>
      </c>
    </row>
    <row r="18" spans="1:11" ht="17.25" customHeight="1">
      <c r="A18" s="14" t="s">
        <v>95</v>
      </c>
      <c r="B18" s="13">
        <v>80</v>
      </c>
      <c r="C18" s="13">
        <v>64</v>
      </c>
      <c r="D18" s="13">
        <v>60</v>
      </c>
      <c r="E18" s="13">
        <v>55</v>
      </c>
      <c r="F18" s="13">
        <v>82</v>
      </c>
      <c r="G18" s="13">
        <v>191</v>
      </c>
      <c r="H18" s="13">
        <v>81</v>
      </c>
      <c r="I18" s="13">
        <v>14</v>
      </c>
      <c r="J18" s="13">
        <v>25</v>
      </c>
      <c r="K18" s="11">
        <f t="shared" si="4"/>
        <v>652</v>
      </c>
    </row>
    <row r="19" spans="1:11" ht="17.25" customHeight="1">
      <c r="A19" s="14" t="s">
        <v>96</v>
      </c>
      <c r="B19" s="13">
        <v>6</v>
      </c>
      <c r="C19" s="13">
        <v>5</v>
      </c>
      <c r="D19" s="13">
        <v>13</v>
      </c>
      <c r="E19" s="13">
        <v>7</v>
      </c>
      <c r="F19" s="13">
        <v>13</v>
      </c>
      <c r="G19" s="13">
        <v>11</v>
      </c>
      <c r="H19" s="13">
        <v>13</v>
      </c>
      <c r="I19" s="13">
        <v>0</v>
      </c>
      <c r="J19" s="13">
        <v>6</v>
      </c>
      <c r="K19" s="11">
        <f t="shared" si="4"/>
        <v>74</v>
      </c>
    </row>
    <row r="20" spans="1:11" ht="17.25" customHeight="1">
      <c r="A20" s="16" t="s">
        <v>22</v>
      </c>
      <c r="B20" s="11">
        <f>+B21+B22+B23</f>
        <v>166016</v>
      </c>
      <c r="C20" s="11">
        <f aca="true" t="shared" si="6" ref="C20:J20">+C21+C22+C23</f>
        <v>190235</v>
      </c>
      <c r="D20" s="11">
        <f t="shared" si="6"/>
        <v>217837</v>
      </c>
      <c r="E20" s="11">
        <f t="shared" si="6"/>
        <v>136367</v>
      </c>
      <c r="F20" s="11">
        <f t="shared" si="6"/>
        <v>215629</v>
      </c>
      <c r="G20" s="11">
        <f t="shared" si="6"/>
        <v>408864</v>
      </c>
      <c r="H20" s="11">
        <f t="shared" si="6"/>
        <v>139648</v>
      </c>
      <c r="I20" s="11">
        <f t="shared" si="6"/>
        <v>33392</v>
      </c>
      <c r="J20" s="11">
        <f t="shared" si="6"/>
        <v>81134</v>
      </c>
      <c r="K20" s="11">
        <f t="shared" si="4"/>
        <v>1589122</v>
      </c>
    </row>
    <row r="21" spans="1:12" ht="17.25" customHeight="1">
      <c r="A21" s="12" t="s">
        <v>23</v>
      </c>
      <c r="B21" s="13">
        <v>87661</v>
      </c>
      <c r="C21" s="13">
        <v>109904</v>
      </c>
      <c r="D21" s="13">
        <v>128108</v>
      </c>
      <c r="E21" s="13">
        <v>78007</v>
      </c>
      <c r="F21" s="13">
        <v>121865</v>
      </c>
      <c r="G21" s="13">
        <v>212880</v>
      </c>
      <c r="H21" s="13">
        <v>75775</v>
      </c>
      <c r="I21" s="13">
        <v>20423</v>
      </c>
      <c r="J21" s="13">
        <v>46382</v>
      </c>
      <c r="K21" s="11">
        <f t="shared" si="4"/>
        <v>881005</v>
      </c>
      <c r="L21" s="50"/>
    </row>
    <row r="22" spans="1:12" ht="17.25" customHeight="1">
      <c r="A22" s="12" t="s">
        <v>24</v>
      </c>
      <c r="B22" s="13">
        <v>73703</v>
      </c>
      <c r="C22" s="13">
        <v>74615</v>
      </c>
      <c r="D22" s="13">
        <v>85090</v>
      </c>
      <c r="E22" s="13">
        <v>54972</v>
      </c>
      <c r="F22" s="13">
        <v>89304</v>
      </c>
      <c r="G22" s="13">
        <v>187620</v>
      </c>
      <c r="H22" s="13">
        <v>57942</v>
      </c>
      <c r="I22" s="13">
        <v>11977</v>
      </c>
      <c r="J22" s="13">
        <v>33100</v>
      </c>
      <c r="K22" s="11">
        <f t="shared" si="4"/>
        <v>668323</v>
      </c>
      <c r="L22" s="50"/>
    </row>
    <row r="23" spans="1:11" ht="17.25" customHeight="1">
      <c r="A23" s="12" t="s">
        <v>25</v>
      </c>
      <c r="B23" s="13">
        <v>4652</v>
      </c>
      <c r="C23" s="13">
        <v>5716</v>
      </c>
      <c r="D23" s="13">
        <v>4639</v>
      </c>
      <c r="E23" s="13">
        <v>3388</v>
      </c>
      <c r="F23" s="13">
        <v>4460</v>
      </c>
      <c r="G23" s="13">
        <v>8364</v>
      </c>
      <c r="H23" s="13">
        <v>5931</v>
      </c>
      <c r="I23" s="13">
        <v>992</v>
      </c>
      <c r="J23" s="13">
        <v>1652</v>
      </c>
      <c r="K23" s="11">
        <f t="shared" si="4"/>
        <v>39794</v>
      </c>
    </row>
    <row r="24" spans="1:11" ht="17.25" customHeight="1">
      <c r="A24" s="16" t="s">
        <v>26</v>
      </c>
      <c r="B24" s="13">
        <f>+B25+B26</f>
        <v>167788</v>
      </c>
      <c r="C24" s="13">
        <f aca="true" t="shared" si="7" ref="C24:J24">+C25+C26</f>
        <v>233963</v>
      </c>
      <c r="D24" s="13">
        <f t="shared" si="7"/>
        <v>247364</v>
      </c>
      <c r="E24" s="13">
        <f t="shared" si="7"/>
        <v>155788</v>
      </c>
      <c r="F24" s="13">
        <f t="shared" si="7"/>
        <v>195455</v>
      </c>
      <c r="G24" s="13">
        <f t="shared" si="7"/>
        <v>276914</v>
      </c>
      <c r="H24" s="13">
        <f t="shared" si="7"/>
        <v>136933</v>
      </c>
      <c r="I24" s="13">
        <f t="shared" si="7"/>
        <v>39139</v>
      </c>
      <c r="J24" s="13">
        <f t="shared" si="7"/>
        <v>105942</v>
      </c>
      <c r="K24" s="11">
        <f t="shared" si="4"/>
        <v>1559286</v>
      </c>
    </row>
    <row r="25" spans="1:12" ht="17.25" customHeight="1">
      <c r="A25" s="12" t="s">
        <v>115</v>
      </c>
      <c r="B25" s="13">
        <v>70392</v>
      </c>
      <c r="C25" s="13">
        <v>108840</v>
      </c>
      <c r="D25" s="13">
        <v>123023</v>
      </c>
      <c r="E25" s="13">
        <v>77261</v>
      </c>
      <c r="F25" s="13">
        <v>89269</v>
      </c>
      <c r="G25" s="13">
        <v>121197</v>
      </c>
      <c r="H25" s="13">
        <v>61032</v>
      </c>
      <c r="I25" s="13">
        <v>21722</v>
      </c>
      <c r="J25" s="13">
        <v>49852</v>
      </c>
      <c r="K25" s="11">
        <f t="shared" si="4"/>
        <v>722588</v>
      </c>
      <c r="L25" s="50"/>
    </row>
    <row r="26" spans="1:12" ht="17.25" customHeight="1">
      <c r="A26" s="12" t="s">
        <v>116</v>
      </c>
      <c r="B26" s="13">
        <v>97396</v>
      </c>
      <c r="C26" s="13">
        <v>125123</v>
      </c>
      <c r="D26" s="13">
        <v>124341</v>
      </c>
      <c r="E26" s="13">
        <v>78527</v>
      </c>
      <c r="F26" s="13">
        <v>106186</v>
      </c>
      <c r="G26" s="13">
        <v>155717</v>
      </c>
      <c r="H26" s="13">
        <v>75901</v>
      </c>
      <c r="I26" s="13">
        <v>17417</v>
      </c>
      <c r="J26" s="13">
        <v>56090</v>
      </c>
      <c r="K26" s="11">
        <f t="shared" si="4"/>
        <v>836698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7929</v>
      </c>
      <c r="I27" s="11">
        <v>0</v>
      </c>
      <c r="J27" s="11">
        <v>0</v>
      </c>
      <c r="K27" s="11">
        <f t="shared" si="4"/>
        <v>7929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10108.75</v>
      </c>
      <c r="I35" s="19">
        <v>0</v>
      </c>
      <c r="J35" s="19">
        <v>0</v>
      </c>
      <c r="K35" s="23">
        <f>SUM(B35:J35)</f>
        <v>10108.75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1785206.6099999999</v>
      </c>
      <c r="C47" s="22">
        <f aca="true" t="shared" si="12" ref="C47:H47">+C48+C57</f>
        <v>2601477.4600000004</v>
      </c>
      <c r="D47" s="22">
        <f t="shared" si="12"/>
        <v>3023599.7099999995</v>
      </c>
      <c r="E47" s="22">
        <f t="shared" si="12"/>
        <v>1726118.5799999998</v>
      </c>
      <c r="F47" s="22">
        <f t="shared" si="12"/>
        <v>2301031.1300000004</v>
      </c>
      <c r="G47" s="22">
        <f t="shared" si="12"/>
        <v>3272472.55</v>
      </c>
      <c r="H47" s="22">
        <f t="shared" si="12"/>
        <v>1721152.12</v>
      </c>
      <c r="I47" s="22">
        <f>+I48+I57</f>
        <v>663582.64</v>
      </c>
      <c r="J47" s="22">
        <f>+J48+J57</f>
        <v>1039899.81</v>
      </c>
      <c r="K47" s="22">
        <f>SUM(B47:J47)</f>
        <v>18134540.61</v>
      </c>
    </row>
    <row r="48" spans="1:11" ht="17.25" customHeight="1">
      <c r="A48" s="16" t="s">
        <v>108</v>
      </c>
      <c r="B48" s="23">
        <f>SUM(B49:B56)</f>
        <v>1767422.17</v>
      </c>
      <c r="C48" s="23">
        <f aca="true" t="shared" si="13" ref="C48:J48">SUM(C49:C56)</f>
        <v>2576311.6400000006</v>
      </c>
      <c r="D48" s="23">
        <f t="shared" si="13"/>
        <v>2997473.1699999995</v>
      </c>
      <c r="E48" s="23">
        <f t="shared" si="13"/>
        <v>1703166.13</v>
      </c>
      <c r="F48" s="23">
        <f t="shared" si="13"/>
        <v>2277380.91</v>
      </c>
      <c r="G48" s="23">
        <f t="shared" si="13"/>
        <v>3242002.17</v>
      </c>
      <c r="H48" s="23">
        <f t="shared" si="13"/>
        <v>1700672.9100000001</v>
      </c>
      <c r="I48" s="23">
        <f t="shared" si="13"/>
        <v>663582.64</v>
      </c>
      <c r="J48" s="23">
        <f t="shared" si="13"/>
        <v>1025536.2100000001</v>
      </c>
      <c r="K48" s="23">
        <f aca="true" t="shared" si="14" ref="K48:K57">SUM(B48:J48)</f>
        <v>17953547.95</v>
      </c>
    </row>
    <row r="49" spans="1:11" ht="17.25" customHeight="1">
      <c r="A49" s="34" t="s">
        <v>43</v>
      </c>
      <c r="B49" s="23">
        <f aca="true" t="shared" si="15" ref="B49:H49">ROUND(B30*B7,2)</f>
        <v>1766294.8</v>
      </c>
      <c r="C49" s="23">
        <f t="shared" si="15"/>
        <v>2568770.43</v>
      </c>
      <c r="D49" s="23">
        <f t="shared" si="15"/>
        <v>2995244.59</v>
      </c>
      <c r="E49" s="23">
        <f t="shared" si="15"/>
        <v>1702265.66</v>
      </c>
      <c r="F49" s="23">
        <f t="shared" si="15"/>
        <v>2275626.68</v>
      </c>
      <c r="G49" s="23">
        <f t="shared" si="15"/>
        <v>3239509.98</v>
      </c>
      <c r="H49" s="23">
        <f t="shared" si="15"/>
        <v>1689498.05</v>
      </c>
      <c r="I49" s="23">
        <f>ROUND(I30*I7,2)</f>
        <v>662516.92</v>
      </c>
      <c r="J49" s="23">
        <f>ROUND(J30*J7,2)</f>
        <v>1023319.17</v>
      </c>
      <c r="K49" s="23">
        <f t="shared" si="14"/>
        <v>17923046.280000005</v>
      </c>
    </row>
    <row r="50" spans="1:11" ht="17.25" customHeight="1">
      <c r="A50" s="34" t="s">
        <v>44</v>
      </c>
      <c r="B50" s="19">
        <v>0</v>
      </c>
      <c r="C50" s="23">
        <f>ROUND(C31*C7,2)</f>
        <v>5709.79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5709.79</v>
      </c>
    </row>
    <row r="51" spans="1:11" ht="17.25" customHeight="1">
      <c r="A51" s="64" t="s">
        <v>104</v>
      </c>
      <c r="B51" s="65">
        <f aca="true" t="shared" si="16" ref="B51:H51">ROUND(B32*B7,2)</f>
        <v>-2964.31</v>
      </c>
      <c r="C51" s="65">
        <f t="shared" si="16"/>
        <v>-3942.3</v>
      </c>
      <c r="D51" s="65">
        <f t="shared" si="16"/>
        <v>-4157.18</v>
      </c>
      <c r="E51" s="65">
        <f t="shared" si="16"/>
        <v>-2544.93</v>
      </c>
      <c r="F51" s="65">
        <f t="shared" si="16"/>
        <v>-3527.29</v>
      </c>
      <c r="G51" s="65">
        <f t="shared" si="16"/>
        <v>-4937.89</v>
      </c>
      <c r="H51" s="65">
        <f t="shared" si="16"/>
        <v>-2648.93</v>
      </c>
      <c r="I51" s="19">
        <v>0</v>
      </c>
      <c r="J51" s="19">
        <v>0</v>
      </c>
      <c r="K51" s="65">
        <f>SUM(B51:J51)</f>
        <v>-24722.83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10108.75</v>
      </c>
      <c r="I53" s="31">
        <f>+I35</f>
        <v>0</v>
      </c>
      <c r="J53" s="31">
        <f>+J35</f>
        <v>0</v>
      </c>
      <c r="K53" s="23">
        <f t="shared" si="14"/>
        <v>10108.75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-322903.98</v>
      </c>
      <c r="C61" s="35">
        <f t="shared" si="17"/>
        <v>-234624.74000000002</v>
      </c>
      <c r="D61" s="35">
        <f t="shared" si="17"/>
        <v>-256221.97999999998</v>
      </c>
      <c r="E61" s="35">
        <f t="shared" si="17"/>
        <v>-387496.62</v>
      </c>
      <c r="F61" s="35">
        <f t="shared" si="17"/>
        <v>-403255.76000000007</v>
      </c>
      <c r="G61" s="35">
        <f t="shared" si="17"/>
        <v>-414114.74</v>
      </c>
      <c r="H61" s="35">
        <f t="shared" si="17"/>
        <v>-192104.88</v>
      </c>
      <c r="I61" s="35">
        <f t="shared" si="17"/>
        <v>-100381.54</v>
      </c>
      <c r="J61" s="35">
        <f t="shared" si="17"/>
        <v>-77139.01000000001</v>
      </c>
      <c r="K61" s="35">
        <f>SUM(B61:J61)</f>
        <v>-2388243.25</v>
      </c>
    </row>
    <row r="62" spans="1:11" ht="18.75" customHeight="1">
      <c r="A62" s="16" t="s">
        <v>74</v>
      </c>
      <c r="B62" s="35">
        <f aca="true" t="shared" si="18" ref="B62:J62">B63+B64+B65+B66+B67+B68</f>
        <v>-306076.04</v>
      </c>
      <c r="C62" s="35">
        <f t="shared" si="18"/>
        <v>-211596.51</v>
      </c>
      <c r="D62" s="35">
        <f t="shared" si="18"/>
        <v>-234630.81</v>
      </c>
      <c r="E62" s="35">
        <f t="shared" si="18"/>
        <v>-371916.76</v>
      </c>
      <c r="F62" s="35">
        <f t="shared" si="18"/>
        <v>-380823.81000000006</v>
      </c>
      <c r="G62" s="35">
        <f t="shared" si="18"/>
        <v>-380449.74</v>
      </c>
      <c r="H62" s="35">
        <f t="shared" si="18"/>
        <v>-177137</v>
      </c>
      <c r="I62" s="35">
        <f t="shared" si="18"/>
        <v>-32657.2</v>
      </c>
      <c r="J62" s="35">
        <f t="shared" si="18"/>
        <v>-66180.8</v>
      </c>
      <c r="K62" s="35">
        <f aca="true" t="shared" si="19" ref="K62:K91">SUM(B62:J62)</f>
        <v>-2161468.67</v>
      </c>
    </row>
    <row r="63" spans="1:11" ht="18.75" customHeight="1">
      <c r="A63" s="12" t="s">
        <v>75</v>
      </c>
      <c r="B63" s="35">
        <f>-ROUND(B9*$D$3,2)</f>
        <v>-145684.4</v>
      </c>
      <c r="C63" s="35">
        <f aca="true" t="shared" si="20" ref="C63:J63">-ROUND(C9*$D$3,2)</f>
        <v>-207601.6</v>
      </c>
      <c r="D63" s="35">
        <f t="shared" si="20"/>
        <v>-182840.8</v>
      </c>
      <c r="E63" s="35">
        <f t="shared" si="20"/>
        <v>-135192.6</v>
      </c>
      <c r="F63" s="35">
        <f t="shared" si="20"/>
        <v>-152425.6</v>
      </c>
      <c r="G63" s="35">
        <f t="shared" si="20"/>
        <v>-203809.2</v>
      </c>
      <c r="H63" s="35">
        <f t="shared" si="20"/>
        <v>-177137</v>
      </c>
      <c r="I63" s="35">
        <f t="shared" si="20"/>
        <v>-32657.2</v>
      </c>
      <c r="J63" s="35">
        <f t="shared" si="20"/>
        <v>-66180.8</v>
      </c>
      <c r="K63" s="35">
        <f t="shared" si="19"/>
        <v>-1303529.2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-2264.8</v>
      </c>
      <c r="C65" s="35">
        <v>-250.8</v>
      </c>
      <c r="D65" s="35">
        <v>-452.2</v>
      </c>
      <c r="E65" s="35">
        <v>-1162.8</v>
      </c>
      <c r="F65" s="35">
        <v>-1159</v>
      </c>
      <c r="G65" s="35">
        <v>-710.6</v>
      </c>
      <c r="H65" s="19">
        <v>0</v>
      </c>
      <c r="I65" s="19">
        <v>0</v>
      </c>
      <c r="J65" s="19">
        <v>0</v>
      </c>
      <c r="K65" s="35">
        <f t="shared" si="19"/>
        <v>-6000.200000000001</v>
      </c>
    </row>
    <row r="66" spans="1:11" ht="18.75" customHeight="1">
      <c r="A66" s="12" t="s">
        <v>105</v>
      </c>
      <c r="B66" s="35">
        <v>-2606.8</v>
      </c>
      <c r="C66" s="35">
        <v>-292.6</v>
      </c>
      <c r="D66" s="35">
        <v>-1090.6</v>
      </c>
      <c r="E66" s="35">
        <v>-1622.6</v>
      </c>
      <c r="F66" s="35">
        <v>-1117.2</v>
      </c>
      <c r="G66" s="35">
        <v>-691.6</v>
      </c>
      <c r="H66" s="19">
        <v>0</v>
      </c>
      <c r="I66" s="19">
        <v>0</v>
      </c>
      <c r="J66" s="19">
        <v>0</v>
      </c>
      <c r="K66" s="35">
        <f t="shared" si="19"/>
        <v>-7421.400000000001</v>
      </c>
    </row>
    <row r="67" spans="1:11" ht="18.75" customHeight="1">
      <c r="A67" s="12" t="s">
        <v>52</v>
      </c>
      <c r="B67" s="35">
        <v>-155520.04</v>
      </c>
      <c r="C67" s="35">
        <v>-3451.51</v>
      </c>
      <c r="D67" s="35">
        <v>-50247.21</v>
      </c>
      <c r="E67" s="35">
        <v>-233938.76</v>
      </c>
      <c r="F67" s="35">
        <v>-226122.01</v>
      </c>
      <c r="G67" s="35">
        <v>-175238.34</v>
      </c>
      <c r="H67" s="19">
        <v>0</v>
      </c>
      <c r="I67" s="19">
        <v>0</v>
      </c>
      <c r="J67" s="19">
        <v>0</v>
      </c>
      <c r="K67" s="35">
        <f t="shared" si="19"/>
        <v>-844517.87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-16827.94</v>
      </c>
      <c r="C69" s="65">
        <f>SUM(C70:C102)</f>
        <v>-23028.230000000003</v>
      </c>
      <c r="D69" s="65">
        <f>SUM(D70:D102)</f>
        <v>-21591.17</v>
      </c>
      <c r="E69" s="65">
        <f aca="true" t="shared" si="21" ref="E69:J69">SUM(E70:E102)</f>
        <v>-15579.859999999999</v>
      </c>
      <c r="F69" s="65">
        <f t="shared" si="21"/>
        <v>-22431.95</v>
      </c>
      <c r="G69" s="65">
        <f t="shared" si="21"/>
        <v>-33665</v>
      </c>
      <c r="H69" s="65">
        <f t="shared" si="21"/>
        <v>-14967.88</v>
      </c>
      <c r="I69" s="65">
        <f t="shared" si="21"/>
        <v>-67724.34</v>
      </c>
      <c r="J69" s="65">
        <f t="shared" si="21"/>
        <v>-10958.21</v>
      </c>
      <c r="K69" s="65">
        <f t="shared" si="19"/>
        <v>-226774.58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65">
        <v>-684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65">
        <f t="shared" si="19"/>
        <v>-684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31">
        <f>ROUND(SUM(B103:J103),2)</f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1462302.63</v>
      </c>
      <c r="C106" s="24">
        <f t="shared" si="22"/>
        <v>2366852.7200000007</v>
      </c>
      <c r="D106" s="24">
        <f t="shared" si="22"/>
        <v>2767377.7299999995</v>
      </c>
      <c r="E106" s="24">
        <f t="shared" si="22"/>
        <v>1338621.9599999997</v>
      </c>
      <c r="F106" s="24">
        <f t="shared" si="22"/>
        <v>1897775.37</v>
      </c>
      <c r="G106" s="24">
        <f t="shared" si="22"/>
        <v>2858357.8099999996</v>
      </c>
      <c r="H106" s="24">
        <f t="shared" si="22"/>
        <v>1529047.2400000002</v>
      </c>
      <c r="I106" s="24">
        <f>+I107+I108</f>
        <v>563201.1000000001</v>
      </c>
      <c r="J106" s="24">
        <f>+J107+J108</f>
        <v>962760.8</v>
      </c>
      <c r="K106" s="46">
        <f>SUM(B106:J106)</f>
        <v>15746297.36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1444518.19</v>
      </c>
      <c r="C107" s="24">
        <f t="shared" si="23"/>
        <v>2341686.900000001</v>
      </c>
      <c r="D107" s="24">
        <f t="shared" si="23"/>
        <v>2741251.1899999995</v>
      </c>
      <c r="E107" s="24">
        <f t="shared" si="23"/>
        <v>1315669.5099999998</v>
      </c>
      <c r="F107" s="24">
        <f t="shared" si="23"/>
        <v>1874125.1500000001</v>
      </c>
      <c r="G107" s="24">
        <f t="shared" si="23"/>
        <v>2827887.4299999997</v>
      </c>
      <c r="H107" s="24">
        <f t="shared" si="23"/>
        <v>1508568.0300000003</v>
      </c>
      <c r="I107" s="24">
        <f t="shared" si="23"/>
        <v>563201.1000000001</v>
      </c>
      <c r="J107" s="24">
        <f t="shared" si="23"/>
        <v>948397.2000000001</v>
      </c>
      <c r="K107" s="46">
        <f>SUM(B107:J107)</f>
        <v>15565304.699999997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15746297.350000001</v>
      </c>
      <c r="L114" s="52"/>
    </row>
    <row r="115" spans="1:11" ht="18.75" customHeight="1">
      <c r="A115" s="26" t="s">
        <v>70</v>
      </c>
      <c r="B115" s="27">
        <v>190019.9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190019.9</v>
      </c>
    </row>
    <row r="116" spans="1:11" ht="18.75" customHeight="1">
      <c r="A116" s="26" t="s">
        <v>71</v>
      </c>
      <c r="B116" s="27">
        <v>1272282.72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1272282.72</v>
      </c>
    </row>
    <row r="117" spans="1:11" ht="18.75" customHeight="1">
      <c r="A117" s="26" t="s">
        <v>72</v>
      </c>
      <c r="B117" s="38">
        <v>0</v>
      </c>
      <c r="C117" s="27">
        <f>+C106</f>
        <v>2366852.7200000007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2366852.7200000007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2575489.71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2575489.71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191888.03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191888.03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1204759.76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1204759.76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133862.2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133862.2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397875.29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397875.29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736488.2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736488.2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86103.05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86103.05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677308.83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677308.83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837561.02</v>
      </c>
      <c r="H126" s="38">
        <v>0</v>
      </c>
      <c r="I126" s="38">
        <v>0</v>
      </c>
      <c r="J126" s="38">
        <v>0</v>
      </c>
      <c r="K126" s="39">
        <f t="shared" si="25"/>
        <v>837561.02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66333.77</v>
      </c>
      <c r="H127" s="38">
        <v>0</v>
      </c>
      <c r="I127" s="38">
        <v>0</v>
      </c>
      <c r="J127" s="38">
        <v>0</v>
      </c>
      <c r="K127" s="39">
        <f t="shared" si="25"/>
        <v>66333.77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406386.43</v>
      </c>
      <c r="H128" s="38">
        <v>0</v>
      </c>
      <c r="I128" s="38">
        <v>0</v>
      </c>
      <c r="J128" s="38">
        <v>0</v>
      </c>
      <c r="K128" s="39">
        <f t="shared" si="25"/>
        <v>406386.43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414939.53</v>
      </c>
      <c r="H129" s="38">
        <v>0</v>
      </c>
      <c r="I129" s="38">
        <v>0</v>
      </c>
      <c r="J129" s="38">
        <v>0</v>
      </c>
      <c r="K129" s="39">
        <f t="shared" si="25"/>
        <v>414939.53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1133137.05</v>
      </c>
      <c r="H130" s="38">
        <v>0</v>
      </c>
      <c r="I130" s="38">
        <v>0</v>
      </c>
      <c r="J130" s="38">
        <v>0</v>
      </c>
      <c r="K130" s="39">
        <f t="shared" si="25"/>
        <v>1133137.05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529389.63</v>
      </c>
      <c r="I131" s="38">
        <v>0</v>
      </c>
      <c r="J131" s="38">
        <v>0</v>
      </c>
      <c r="K131" s="39">
        <f t="shared" si="25"/>
        <v>529389.63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999657.61</v>
      </c>
      <c r="I132" s="38">
        <v>0</v>
      </c>
      <c r="J132" s="38">
        <v>0</v>
      </c>
      <c r="K132" s="39">
        <f t="shared" si="25"/>
        <v>999657.61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563201.1</v>
      </c>
      <c r="J133" s="38"/>
      <c r="K133" s="39">
        <f t="shared" si="25"/>
        <v>563201.1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962760.8</v>
      </c>
      <c r="K134" s="42">
        <f t="shared" si="25"/>
        <v>962760.8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2017-11-27T17:03:53Z</dcterms:modified>
  <cp:category/>
  <cp:version/>
  <cp:contentType/>
  <cp:contentStatus/>
</cp:coreProperties>
</file>