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23655" windowHeight="11445" tabRatio="713" firstSheet="1" activeTab="7"/>
  </bookViews>
  <sheets>
    <sheet name="Notas_Metodologia" sheetId="1" r:id="rId1"/>
    <sheet name="08 - Assistência Social OCA" sheetId="2" r:id="rId2"/>
    <sheet name="14 - Direitos da Cidadania OCA " sheetId="3" r:id="rId3"/>
    <sheet name="10 - Saúde OCA" sheetId="4" r:id="rId4"/>
    <sheet name="16 - Habitação OCA" sheetId="5" r:id="rId5"/>
    <sheet name="17 - Saneamento OCA" sheetId="6" r:id="rId6"/>
    <sheet name=" 12 - Educação OCA" sheetId="7" r:id="rId7"/>
    <sheet name="13 - Cultura OCA" sheetId="8" r:id="rId8"/>
    <sheet name=" 27 - Desporto e Lazer OCA" sheetId="9" r:id="rId9"/>
  </sheets>
  <definedNames>
    <definedName name="_xlnm._FilterDatabase" localSheetId="6" hidden="1">' 12 - Educação OCA'!$C$1:$O$97</definedName>
    <definedName name="_xlnm._FilterDatabase" localSheetId="0" hidden="1">'Notas_Metodologia'!$A$16:$B$73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C48" authorId="0">
      <text>
        <r>
          <rPr>
            <sz val="9"/>
            <color indexed="8"/>
            <rFont val="Tahoma"/>
            <family val="0"/>
          </rPr>
          <t>Padrao:
falta listar os programas e as ações desta função,</t>
        </r>
      </text>
    </comment>
  </commentList>
</comments>
</file>

<file path=xl/sharedStrings.xml><?xml version="1.0" encoding="utf-8"?>
<sst xmlns="http://schemas.openxmlformats.org/spreadsheetml/2006/main" count="3107" uniqueCount="798">
  <si>
    <t xml:space="preserve">1012 - DESASSOREAMENTO DO LAGO DO PARQUE MUNICIPAL JACQUES COUSTEAU </t>
  </si>
  <si>
    <t xml:space="preserve">1026 - CRIAÇÃO DO PARQUE LINEAR JURUBATUBA </t>
  </si>
  <si>
    <t xml:space="preserve">1027 - IMPLANTAÇÃO DO PARQUE LINEAR TELEFUNKEN - RUA TABARÉ </t>
  </si>
  <si>
    <t xml:space="preserve">1031 - SISTEMA DE DRENAGEM - CÓRREGO PARQUE LINEAR RIBEIRÃO - PERUS </t>
  </si>
  <si>
    <t>1033 - PISCINÃO MOOCA 2 - CLUBE ARTHUR FRIEDENREICH - ESQUINA DAS AVENIDAS LUIZ IGNÁCIO DE ANHAIA MELLO E JACINTO MENEZES PALHARES, COM CAPACIDADE DE 200 MIL M³</t>
  </si>
  <si>
    <t>1034 - CONSTRUÇÃO DE PÔLDERES NAS ÁREAS SUBTERRÂNEAS LATERAIS DA AV. LUIZ IGNÁCIO ANHAIA MELLO</t>
  </si>
  <si>
    <t>1035 - AMPLIAÇÃO E MODERNIZAÇÃO DAS GALERIAS PLUVIAIS QUE FAZEM LIGAÇÃO AO CÓRREGO MOOCA</t>
  </si>
  <si>
    <t xml:space="preserve">1036 - CANALIZAÇÃO DO CÓRREGO DOS FREITAS </t>
  </si>
  <si>
    <t xml:space="preserve">1038 - DRENAGEM DA AVENIDA DE PINEDO E DA RUA MORAIS NAVARRO </t>
  </si>
  <si>
    <t xml:space="preserve">1040 - OBRAS DE DRENAGEM DO CÓRREGO RIBEIRÃO COLÔNIA E CÓRREGO CAULIN, NA REGIÃO DE PARELHEIROS </t>
  </si>
  <si>
    <t xml:space="preserve">1041 - CANALIZAÇÃO DO CÓRREGO DO TUBO, 400 METROS DE EXTENSÃO - ACESSO PELO Nº 115 FUNDOS, DA RUA JOÃO DE OLIVA, JARDIM SÃO BENEDITO - CAPELA DO SOCORRO </t>
  </si>
  <si>
    <t>1072 - INTERVENÇÃO NO CÓRREGO DOS FREITAS</t>
  </si>
  <si>
    <t xml:space="preserve">1458 - E820 - CONTRATAÇÃO DE PROJETO EXECUTIVO DE CONSTRUÇÃO DE UM PISCINÃO NA BACIA DOS AFLUENTES DO RIO VERDE - JACU PÊSSEGO NA REGIÃO DE ITAQUERA </t>
  </si>
  <si>
    <t>1465 - E2970 - REFORMA DA TUBULAÇÃO DE ESGOTO ENTRE AS RUAS ALVES DE ALMEIDA, RUA AFONSO GALEANO E AVENIDA MONTEMAGNO</t>
  </si>
  <si>
    <t>5013 - INTERVENÇÕES NO SISTEMA DE DRENAGEM</t>
  </si>
  <si>
    <t>SEHAB/SIURB/SMUL/FMSAI/FUNDURB</t>
  </si>
  <si>
    <t>452 - SERVIÇOS URBANOS</t>
  </si>
  <si>
    <t>1706 - IMPLANTAÇÃO E CONSTRUÇÃO DE ECOPONTOS</t>
  </si>
  <si>
    <t>1708 - IMPLANTAÇÃO DE PÁTIOS DE COMPOSTAGEM</t>
  </si>
  <si>
    <t>5608 - AMPLIAÇÃO E MELHORIA DA INFRAESTRUTURA PARA A COLETA SELETIVA</t>
  </si>
  <si>
    <t>6006 - OPERAÇÃO E MANUTENÇÃO DAS CENTRAIS DE TRIAGEM - COLETA SELETIVA</t>
  </si>
  <si>
    <t>6007 - SERVIÇOS DE LIMPEZA URBANA - VARRIÇÃO E LAVAGEM DE ÁREAS PÚBLICAS</t>
  </si>
  <si>
    <t>6009 - COLETA, TRANSPORTE, TRATAMENTO E DEST. FINAL RESÍDUOS SÓLIDOS INERTES</t>
  </si>
  <si>
    <t>6010 - CONCESSÃO DOS SERVIÇOS DIVISÍVEIS DE LIMPEZA URBANA EM REGIME PÚBLICO</t>
  </si>
  <si>
    <t>512 - SANEAMENTO BÁSICO URBANO</t>
  </si>
  <si>
    <t xml:space="preserve">1304 - E371 - OBRA DE DRENAGEM NO TRECHO DA RUA MARIA AMÁLIA LOPES DE AZEVEDO, ALTURA DO Nº 1700 ATÉ Nº 2400 </t>
  </si>
  <si>
    <t>1462 - E6522 - REFORÇO DE GALERIAS DE ÁGUAS PLUVIAIS NA RUA SIMÃO LOPES ENTRE AVENIDA DO CURSINO E RUA DOS OPERÁRIOS - PREFEITURA REGIONAL DO IPIRANGA</t>
  </si>
  <si>
    <t xml:space="preserve">2164 - E6521 - MANUTENÇÃO COM PROLONGAMENTO DE GALERIA DE ÁGUAS PLUVIAIS (GAP) NA AVENIDA DO CURSINO, ALTURA DO Nº 3000, VILA MORAIS, DISTRITO CURSINO - PREFEITURA REGIONAL DO IPIRANGA </t>
  </si>
  <si>
    <t xml:space="preserve">2367 - MANUTENÇÃO DE SISTEMAS DE DRENAGEM </t>
  </si>
  <si>
    <t>SMSUB/SUB´s</t>
  </si>
  <si>
    <t>Índice OCA</t>
  </si>
  <si>
    <t>EDUCAÇÃO DE QUALIDADE</t>
  </si>
  <si>
    <t>3010 - DESENVOLVIMENTO E MANUTENÇÃO DA EDUCAÇÃO</t>
  </si>
  <si>
    <t>1673 - E2987 - AUXILIO FINANCEIRO AO PROJETO EDUCAÇÃO DESTINADA A MORADORES DE HELIÓPOLIS E REGIÃO</t>
  </si>
  <si>
    <t xml:space="preserve">2286 - E1655 - SEMANA DE LEITURA E PRODUÇÃO DE LIVRO </t>
  </si>
  <si>
    <t xml:space="preserve">3002 - AMPLIAÇÃO, REFORMA E REQUALIFICAÇÃO DE PRÉDIOS ADMINISTRATIVOS </t>
  </si>
  <si>
    <t>3022 - REQUALIFICAÇÃO E PROMOÇÃO DA OCUPAÇÃO DOS ESPAÇOS PÚBLICOS</t>
  </si>
  <si>
    <t xml:space="preserve">4307 - PROCONECTA - PROMOÇÃO DA CONECTIVIDADE E INCLUSÃO DIGITAL </t>
  </si>
  <si>
    <t>126 - TECNOLOGIA DA INFORMAÇÃO Total</t>
  </si>
  <si>
    <t>3001 - ACESSO À CULTURA</t>
  </si>
  <si>
    <t xml:space="preserve">8404 - MANUTENÇÃO E OPERAÇÃO DE TELECENTROS </t>
  </si>
  <si>
    <t>306 - ALIMENTAÇÃO E NUTRIÇÃO</t>
  </si>
  <si>
    <t>3025 - APOIO AO ALUNO</t>
  </si>
  <si>
    <t xml:space="preserve">2801 - PROGRAMA NACIONAL DE ALIMENTAÇÃO ESCOLAR - PNAE/ FNDE </t>
  </si>
  <si>
    <t xml:space="preserve">2873 - LEVE-LEITE </t>
  </si>
  <si>
    <t>6553 - ALIMENTAÇÃO ESCOLAR</t>
  </si>
  <si>
    <t>361 - ENSINO FUNDAMENTAL</t>
  </si>
  <si>
    <t xml:space="preserve">1090 - MANUTENÇÃO E COBERTURA DA QUADRA POLIESPORTIVA - EMEF LUIZ TENÓRIO DE BRITO </t>
  </si>
  <si>
    <t xml:space="preserve">1091 - MANUTENÇÃO DO TELHADO DA UNIDADE - EMEF RICARDO VITIELLO </t>
  </si>
  <si>
    <t>1102 - REFORMA E ADEQUAÇÃO DE ACESSIBILIDADE NA EMEF 18 DO FORTE NA RUA HAFIZ ABI CHEDID, 110, VILA BOM JARDIM</t>
  </si>
  <si>
    <t xml:space="preserve">1646 - E6759 - REFORMA GERAL E COBERTURA DE QUADRA POLIESPORTIVA EMEF DR. HABIB CARLOS KYRILLOS, NA RUA RIO GRANDE DO NORTE, 300 </t>
  </si>
  <si>
    <t xml:space="preserve">1655 - E3142 - PINTURA EXTERNA DA EMEF MILENA BENEDITO </t>
  </si>
  <si>
    <t xml:space="preserve">1658 - E3289 - REFORMA DA EMEF HUMBERTO DE CAMPOS </t>
  </si>
  <si>
    <t xml:space="preserve">1659 - E3290 - REFORMA DA ESCADA ATRÁS DA ESCOLA EMEF ASSAD ABDALA </t>
  </si>
  <si>
    <t>1660 - E3291 - REFORMA DAS ESQUADRIAS E GUARNIÇÕES NA EMEF ALVARES DE AZEVEDO</t>
  </si>
  <si>
    <t xml:space="preserve">1661 - E3292 - ILUMINAÇÃO DA QUADRA E DO ANEXO DA EMEF VEREADOR ANTÔNIO SAMPAIO </t>
  </si>
  <si>
    <t xml:space="preserve">1662 - E3297 - REFORMA DA EMEF ALTINO ARANTES </t>
  </si>
  <si>
    <t xml:space="preserve">1663 - E3301 - REFORMA DA EMEF RUBENS PAIVA </t>
  </si>
  <si>
    <t>1666 - E3309 - REFORMA E COMPRA DE EQUIPAMENTOS PARA A EMEF ENZO ANTÔNIO SILVESTRINE</t>
  </si>
  <si>
    <t xml:space="preserve">1667 - E2917 - CONSTRUÇÃO DE GALPÃO PARA USO CULTURAL E ESPORTIVO NA EMEF DR. SÓCRATES BRASILEIRO SAMPAIO DE SOUZA VIEIRA DE OLIVEIRA </t>
  </si>
  <si>
    <t xml:space="preserve">1669 - E3588 - PINTURA EXTERNA DA EMEF CIDADE DE OSAKA </t>
  </si>
  <si>
    <t xml:space="preserve">1671 - E1588 - REFORMA NA EMEF MARECHAL MALLET </t>
  </si>
  <si>
    <t xml:space="preserve">1672 - E1614 - COBERTURA DE QUADRA DA EMEF DESEMBARGADOR PAULO COLOMBO PEREIRA DE QUEIROZ, LOCALIZADA NA RUA DR. ABELARDO DA CUNHA LÔBO, 348 - PARQUE ARARIBA - 05778-150 </t>
  </si>
  <si>
    <t>1674 - E2923 - REFORMA NA EMEF ASSAD ABDALLA - DRE PENHA AVENIDA MENDONÇA DRUMOND, 902 - JARDIM MARINGÁ</t>
  </si>
  <si>
    <t xml:space="preserve">1675 - E2924 - REFORMA E MANUTENÇÃO DA EMEF PROFESSOR ABRÃO DE MORAIS - DRE PENHA - RUA ISAURA VERGUEIRO NAUFEL, 238 - VILA NHOCUNÉ </t>
  </si>
  <si>
    <t xml:space="preserve">2285 - E735 - PROGRAMA ESCOLA EDUCADORA SUSTENTÁVEL COM O FORNECIMENTO DE KITS DE EDUCAÇÃO AMBIENTAL, PARA ALUNOS E PROFESSORES DO ENSINO FUNDAMENTAL E DA EDUCAÇÃO DE JOVENS E ADULTOS - EJA </t>
  </si>
  <si>
    <t>2826 - MANUTENÇÃO E OPERAÇÃO DE UNIDADES EDUCACIONAIS - ESCOLA MUNICIPAL DE ENSINO FUNDAMENTAL (EMEF)</t>
  </si>
  <si>
    <t xml:space="preserve">2841 - TRANSFERÊNCIA DE RECURSOS FINANCEIROS PARA AS UNIDADES EDUCACIONAIS - ENSINO FUNDAMENTAL </t>
  </si>
  <si>
    <t xml:space="preserve">2857 - REMUNERAÇÃO DOS PROFISSIONAIS DO MAGISTÉRIO - ENSINO FUNDAMENTAL </t>
  </si>
  <si>
    <t xml:space="preserve">3365 - CONSTRUÇÃO DE ESCOLA MUNICIPAL DE ENSINO FUNDAMENTAL (EMEF) </t>
  </si>
  <si>
    <t xml:space="preserve">3366 - AMPLIAÇÃO, REFORMA E REQUALIFICAÇÃO DE ESCOLA MUNICIPAL DE ENSINO FUNDAMENTAL (EMEF) </t>
  </si>
  <si>
    <t xml:space="preserve">6166 - PROGRAMA DE GARANTIA DE RENDA FAMILIAR MÍNIMA </t>
  </si>
  <si>
    <t>2816 - FORNECIMENTO DE UNIFORMES E MATERIAL ESCOLAR-ENSINO FUNDAMENTAL</t>
  </si>
  <si>
    <t xml:space="preserve">2850 - TRANSPORTE ESCOLAR - ENSINO FUNDAMENTAL </t>
  </si>
  <si>
    <t xml:space="preserve">2807 - ALFABETIZAÇÃO NA IDADE CERTA </t>
  </si>
  <si>
    <t>362 - ENSINO MÉDIO</t>
  </si>
  <si>
    <t>2883 - MANUTENÇÃO E OPERAÇÃO DE UNIDADES EDUCACIONAIS - ESCOLA MUNICIPAL DE EDUCAÇÃO FUNDAMENTAL E MÉDIO (EMEFM)</t>
  </si>
  <si>
    <t>363 - ENSINO PROFISSIONAL</t>
  </si>
  <si>
    <t xml:space="preserve">2882 - MANUTENÇÃO E OPERAÇÃO DE UNIDADES EDUCACIONAIS - CENTRO MUNICIPAL DE CAPACITAÇÃO E TREINAMENTO (CMCT) </t>
  </si>
  <si>
    <t>365 - EDUCAÇÃO INFANTIL</t>
  </si>
  <si>
    <t xml:space="preserve">1584 - E2851 - CONSTRUÇÃO DE QUADRA NA AV. PROF. CARDOSO DE MELO NETO, 1000 - PEDREIRA </t>
  </si>
  <si>
    <t xml:space="preserve">1654 - E3117 - REFORMA DA EMEI ARTHUR ETZEL </t>
  </si>
  <si>
    <t xml:space="preserve">1657 - E3288 - REFORMA DA ESCOLA MUNICIPAL DE EDUCAÇÃO INFANTIL INIZITA BARROSO (IV CENTENÁRIO) </t>
  </si>
  <si>
    <t xml:space="preserve">1665 - E3306 - REFORMA DA EMEI DA MARIA DE LOURDES COUTINHO TORRES </t>
  </si>
  <si>
    <t xml:space="preserve">1670 - E3590 - REFORMA E MANUTENÇÃO DO PARQUE EMEI PATRÍCIA GALVÃO </t>
  </si>
  <si>
    <t xml:space="preserve">1677 - E6752 - AQUISIÇÃO DE EQUIPAMENTOS PELA CEI CATARIA LABOURE </t>
  </si>
  <si>
    <t xml:space="preserve">1681 - E655 - CONSTRUÇÃO DE CRECHE NO ESPAÇO PÚBLICO EXISTENTE NA RUA SILAS, S/Nº - JARDIM MARISTELA </t>
  </si>
  <si>
    <t xml:space="preserve">1723 - E3577 - AQUISIÇÃO DE BRINQUEDOS PARA CRIANÇAS NA CEI SÃO FRANCISCO - RUA ELSA MORANTE, 62 </t>
  </si>
  <si>
    <t>2824 - MANUTENÇÃO E OPERAÇÃO DE UNIDADES EDUCACIONAIS - EDUCAÇÃO INDÍGENA</t>
  </si>
  <si>
    <t xml:space="preserve">2828 - MANUTENÇÃO E OPERAÇÃO DA REDE PARCEIRA - CENTRO DE EDUCAÇÃO INFANTIL (CEI) </t>
  </si>
  <si>
    <t>2840 - TRANSFERÊNCIA DE RECURSOS FINANCEIROS PARA AS UNIDADES EDUCACIONAIS - EDUCAÇÃO INFANTIL</t>
  </si>
  <si>
    <t xml:space="preserve">2856 - REMUNERAÇÃO DOS PROFISSIONAIS DO MAGISTÉRIO - CENTRO DE EDUCAÇÃO INFANTIL (CEI) </t>
  </si>
  <si>
    <t xml:space="preserve">2858 - REMUNERAÇÃO DOS PROFISSIONAIS DO MAGISTÉRIO - ESCOLA MUNICIPAL DE EDUCAÇÃO INFANTIL (EMEI) </t>
  </si>
  <si>
    <t xml:space="preserve">2874 - RECURSOS DO FUNDO NACIONAL PARA O DESENVOLVIMENTO DA EDUCAÇÃO - EDUCAÇÃO INFANTIL </t>
  </si>
  <si>
    <t xml:space="preserve">3359 - CONSTRUÇÃO DE CENTROS DE EDUCAÇÃO INFANTIL - CEI </t>
  </si>
  <si>
    <t xml:space="preserve">3360 - AMPLIAÇÃO,REFORMA E REQUALIFICAÇÃO DE CENTROS DE EDUCAÇÃO INFANTIL (CEI) </t>
  </si>
  <si>
    <t xml:space="preserve">3361 - CONSTRUÇÃO DE ESCOLAS MUNICIPAIS DE EDUCAÇÃO INFANTIL (EMEI) </t>
  </si>
  <si>
    <t xml:space="preserve">3362 - AMPLIAÇÃO, REFORMA E REQUALIFICAÇÃO DE ESCOLAS MUNICIPAIS DE EDUCAÇÃO INFANTIL (EMEI) </t>
  </si>
  <si>
    <t xml:space="preserve">4360 - MANUTENÇÃO E OPERAÇÃO DE CENTROS DE EDUCAÇÃO INFANTIL (CEI) </t>
  </si>
  <si>
    <t xml:space="preserve">4362 - MANUTENÇÃO E OPERAÇÃO DE ESCOLAS MUNICIPAIS DE EDUCAÇÃO INFANTIL (EMEI) </t>
  </si>
  <si>
    <t xml:space="preserve">2815 - FORNECIMENTO DE UNIFORMES E MATERIAL ESCOLAR-EDUCAÇÃO INFANTIL </t>
  </si>
  <si>
    <t>2849 - TRANSPORTE ESCOLAR - EDUCAÇÃO INFANTIL</t>
  </si>
  <si>
    <t>366 - EDUCAÇÃO DE JOVENS E ADULTOS</t>
  </si>
  <si>
    <t xml:space="preserve">2823 - MANUTENÇÃO E OPERAÇÃO DE UNIDADES EDUCACIONAIS - CENTRO INTEGRADO DE JOVENS E ADULTOS (CIEJA) </t>
  </si>
  <si>
    <t>2829 - MANUTENÇÃO E OPERAÇÃO DA REDE PARCEIRA - EDUCAÇÃO DE JOVENS E ADULTOS (EJA)</t>
  </si>
  <si>
    <t>3019 - PROMOÇÃO DO CRESCIMENTO ECONÔMICO E GERAÇÃO DE POSTOS DE TRABALHO E OPORTUNIDADES</t>
  </si>
  <si>
    <t xml:space="preserve">8083 - BOLSA-TRABALHO </t>
  </si>
  <si>
    <t>367 - EDUCAÇÃO ESPECIAL</t>
  </si>
  <si>
    <t xml:space="preserve">2821 - MANUTENÇÃO E OPERAÇÃO DA REDE PARCEIRA - EDUCAÇÃO ESPECIAL </t>
  </si>
  <si>
    <t xml:space="preserve">2827 - MANUTENÇÃO E OPERAÇÃO DE UNIDADES EDUCACIONAIS - ESCOLA MUNICIPAL DE EDUCAÇÃO BILÍNGUE PARA SURDOS (EMEBS) </t>
  </si>
  <si>
    <t xml:space="preserve">2861 - AÇÕES DE APOIO À EDUCAÇÃO ESPECIAL - PROGRAMA INCLUI </t>
  </si>
  <si>
    <t xml:space="preserve">2848 - TRANSPORTE ESCOLAR - EDUCAÇÃO ESPECIAL </t>
  </si>
  <si>
    <t>368 - EDUCAÇÃO BÁSICA</t>
  </si>
  <si>
    <t xml:space="preserve">1092 - CEU VILA DO SOL - MANUTENÇÃO DO CAMPO DE AREIA COM COLOCAÇÃO DE GRAMA SINTÉTICA, TROCA DO PISO DA GESTÃO) </t>
  </si>
  <si>
    <t xml:space="preserve">1101 - REFORMA DE QUADRA POLIESPORTIVA NO CEU ALVARENGA </t>
  </si>
  <si>
    <t xml:space="preserve">1107 - REFORMA DO CEU NAVEGANTES </t>
  </si>
  <si>
    <t xml:space="preserve">1108 - REFORMA DO CEU TRÊS LAGOS </t>
  </si>
  <si>
    <t xml:space="preserve">1110 - AQUISIÇÃO DE EQUIPAMENTOS DE PLANETÁRIO PARA CEU PARELHEIROS </t>
  </si>
  <si>
    <t xml:space="preserve">1656 - E3143 - TROCA DO PISO DA QUADRA POLIESPORTIVA DO CEU PARQUE ANHANGUERA </t>
  </si>
  <si>
    <t>1668 - E377 - AQUISIÇÃO DE MATERIAIS, ADEQUAÇÃO E REFORMA DO CEU PARQUE BRISTOL, JD. IMPERADOR, IPIRANGA</t>
  </si>
  <si>
    <t xml:space="preserve">1676 - E2652 - REFORMA DA PISCINA DO CEU PAULISTANO </t>
  </si>
  <si>
    <t xml:space="preserve">2284 - E6643 - MANUTENÇÃO DE EQUIPAMENTO CULTURAL DO CEU CAMPO LIMPO </t>
  </si>
  <si>
    <t xml:space="preserve">2830 - CONSERVAÇÃO E MANUTENÇÃO DE SEGUNDO ESCALÃO DE UNIDADES EDUCACIONAIS </t>
  </si>
  <si>
    <t xml:space="preserve">2839 - TRANSFERÊNCIA DE RECURSOS FINANCEIROS PARA AS UNIDADES EDUCACIONAIS - CENTRO EDUCACIONAL UNIFICADO (CEU) </t>
  </si>
  <si>
    <t xml:space="preserve">2872 - EVENTOS EDUCACIONAIS, CULTURAIS E ESPORTIVOS NOS CENTROS EDUCACIONAIS UNIFICADOS </t>
  </si>
  <si>
    <t xml:space="preserve">3363 - CONSTRUÇÃO DE CENTROS EDUCACIONAIS UNIFICADOS (CEU) </t>
  </si>
  <si>
    <t xml:space="preserve">3364 - AMPLIAÇÃO, REFORMA E REQUALIFICAÇÃO DE CENTROS EDUCACIONAIS UNIFICADOS (CEU) </t>
  </si>
  <si>
    <t>4303 - AÇÕES DE EDUCAÇÃO INTEGRAL</t>
  </si>
  <si>
    <t xml:space="preserve">4364 - MANUTENÇÃO E OPERAÇÃO DE CENTROS EDUCACIONAIS UNIFICADOS (CEU) </t>
  </si>
  <si>
    <t xml:space="preserve">1079 - PROJETO DE IMPLANTAÇÃO DO TRANSPORTE ESCOLAR PARA ESTUDO DO MEIO </t>
  </si>
  <si>
    <t xml:space="preserve">2831 - AÇÕES E MATERIAIS DE APOIO DIDÁTICO-PEDAGÓGICO EDUCACIONAL </t>
  </si>
  <si>
    <t xml:space="preserve">2884 - ATUALIZAÇÃO DO CURRÍCULO DA REDE MUNICIPAL DE ENSINO </t>
  </si>
  <si>
    <t xml:space="preserve">2885 - SISTEMA DE AVALIAÇÃO ESCOLAR DOS ALUNOS DA REDE MUNICIPAL DE ENSINO </t>
  </si>
  <si>
    <t>3660 - COOPERAÇÃO TÉCNICA INTERNACIONAL</t>
  </si>
  <si>
    <t>13 - CULTURA</t>
  </si>
  <si>
    <t>392 - DIFUSÃO CULTURAL</t>
  </si>
  <si>
    <t>1042 - CASA DE CULTURA BRASILÂNDIA</t>
  </si>
  <si>
    <t>1043 - CASA DE CULTURA V. GUILHERME</t>
  </si>
  <si>
    <t>1044 - CASA DE CULTURA BUTANTÃ</t>
  </si>
  <si>
    <t>1045 - CASA DE CULTURA HIP HOP SUL - CORA CORALINA</t>
  </si>
  <si>
    <t>1046 - CASA DE CULTURA CAMPO LIMPO</t>
  </si>
  <si>
    <t>1047 - CASA DE CULTURA VILA PRUDENTE</t>
  </si>
  <si>
    <t>1048 - CASA DE CULTURA CIDADE ADEMAR</t>
  </si>
  <si>
    <t>1049 - CASA DE CULTURA HIP HOP NOROESTE - PERUS</t>
  </si>
  <si>
    <t>1053 - CASA DE CULTURA DE PARELHEIROS</t>
  </si>
  <si>
    <t>1060 - CASA DE CULTURA SÃO MATEUS</t>
  </si>
  <si>
    <t>1061 - CASA DE CULTURA ITAIM PAULISTA</t>
  </si>
  <si>
    <t>1062 - CASA DE CULTURA DE SANTO AMARO - MANOEL CARDOSO DE MENDONÇA</t>
  </si>
  <si>
    <t>1063 - CASA DE CULTURA CHICO SCIENCE</t>
  </si>
  <si>
    <t>1064 - CASA DE CULTURA PARQUE SÃO RAFAEL</t>
  </si>
  <si>
    <t>1065 - CASA DE CULTURA</t>
  </si>
  <si>
    <t>SUB-FB;SUB-JT;SUB-MG;SUB-BT;SUB-IP; SUB-SA;SUB-CL;SUB-MB;SUB-MP;SUB-IT;SUB-IQ;SUB-G;SUB-SM;SUB-CT</t>
  </si>
  <si>
    <t>1066 - CENTRO CULTURAL TENDAL DA LAPA</t>
  </si>
  <si>
    <t>1067 - ASSOCIAÇÃO MUSEU MEMÓRIA DO BIXIGA - MUMBI</t>
  </si>
  <si>
    <t>1068 - REFORMA E RESTAURAÇÃO DA CASA AMARELA DE SANTO AMARO</t>
  </si>
  <si>
    <t>1111 - REFORMA E AMPLIAÇÃO DAS CASAS DE HIP HOP - ZONA SUL</t>
  </si>
  <si>
    <t>1112 - REFORMA E AMPLIAÇÃO DAS CASAS DE HIP HOP - ZONA LESTE</t>
  </si>
  <si>
    <t>1124 - "REFORMA DO ESPAÇO PÚBLICO ""CAIXA D' ÁGUA DO BNH - GRAJAÚ"" PARA ATIVIDADES CULTURAIS E CRIAÇÃO DO MIRANTE DO GRAJAÚ"</t>
  </si>
  <si>
    <t>1147 - E3234 - REFORMA E MODERNIZAÇÃO DO TEATRO CACILDA BECKER</t>
  </si>
  <si>
    <t>1148 - E3284 - EQUIPAMENTOS PARA A CASA DE CULTURA DA VILA GUILHERME</t>
  </si>
  <si>
    <t>1149 - E3255 - MELHORIAS NA CASA DE CULTURA CAMPO LIMPO</t>
  </si>
  <si>
    <t>1150 - E2665 - AQUISIÇÃO DE PIANO PARA O TEATRO ARTHUR AZEVEDO - MOOCA</t>
  </si>
  <si>
    <t>1151 - E6509 - REFORMA DA PARTE ELÉTRICA DO CENTRO CULTURAL TENDA DA LAPA</t>
  </si>
  <si>
    <t>1152 - E2942 - REQUALIFICAÇÃO DE LOGRADOURO PÚBLICO MUNICIPAL PARA INSTALAÇÃO DA CASA DE CULTURA DE PARELHEIROS</t>
  </si>
  <si>
    <t>1153 - E2982 - AQUISIÇÃO DE MOBILIÁRIO MODERNO PARA A BIBLIOTECA PÚBLICA RUBENS BORBA ALVES DE MORAES</t>
  </si>
  <si>
    <t>1154 - E2983 - REVISÃO DA COBERTURA COM A TROCA DE TELHAS /REVISÃO DA DRENAGEM DO JARDIM INTERNO /MOBILIÁRIO MODERNO / EQUIPAMENTO DE SOM E LUZ PARA O TEATRO</t>
  </si>
  <si>
    <t>1155 - E6511 - CASA DE CULTURA VILA GUILHERME - EQUIPAMENTO, ILUMINAÇÃO, INFORMÁTICA, AUDIOVISUAL E PALCO EXTERNO</t>
  </si>
  <si>
    <t>1156 - E6512 - CASA DE CULTURA BUTANTÃ - MANUTENÇÃO, REFORMA ELÉTRICA E HIDRÁULICA E REPLANEJAMENTO DO ESPAÇO</t>
  </si>
  <si>
    <t>1157 - E2645 - AQUISIÇÃO DE SOM, EQUIPAMENTO DE ILUMINAÇÃO,IINFORMÁTICA, AUDIOVISUAL E PALCO EXTERNO PARA A CASA DE CULTURA BRASILÂNDIA</t>
  </si>
  <si>
    <t>1158 - E6746 - REFORMA DO TELHADO E OUTRAS MELHORIAS ESTRUTURAIS NO EDIFÍCIO DA CASA DE CULTURA CHICO SCIENCE NO BAIRRO DO IPIRANGA</t>
  </si>
  <si>
    <t>1686 - E75 - CUSTEIO DE MOBILIÁRIOS E EQUIPAMENTOS PARA A BIBLIOTECA PUBLICA MUNICIPAL AFFONSO TAUNAY - PREFEITURA REGIONAL DA MOOCA</t>
  </si>
  <si>
    <t>2004 - MÊS DO HIP HOP</t>
  </si>
  <si>
    <t>2007 - PROGRAMAÇÃO DE ATIVIDADES E EVENTOS DA CULTURA REGGAE</t>
  </si>
  <si>
    <t>2012 - PROGRAMA ÔNIBUS-BIBLIOTECA</t>
  </si>
  <si>
    <t>2013 - CULTURAS POPULARES E TRADICIONAIS</t>
  </si>
  <si>
    <t>2015 - EVENTOS CULTURAIS DE RUAS</t>
  </si>
  <si>
    <t>2016 - TEATRO FLÁVIO IMPÉRIO - CANGAÍBA</t>
  </si>
  <si>
    <t>2017 - TEATRO MARTINS PENA - PENHA</t>
  </si>
  <si>
    <t>2025 - MANUTENÇÃO E OPERAÇÃO DA BIBLIOTECA MARIO DE ANDRADE</t>
  </si>
  <si>
    <t>2026 - PROGRAMAÇÃO ATIVIDADES CULTURAIS BIBLIOTECA MARIO DE ANDRADE</t>
  </si>
  <si>
    <t>2054 - E810 - REALIZAÇÃO DE EVENTOS CULTURAIS - SECRETARIA DE CULTURA</t>
  </si>
  <si>
    <t>2056 - E3713 - REALIZAÇÃO DA 7ª EDIÇÃO DA MOSTRA ECOFALANTE DE CINEMA AMBIENTAL</t>
  </si>
  <si>
    <t>2074 - E3133 - REALIZAÇÃO DO 9º FESTIVAL MORRO DOCE ROOTS</t>
  </si>
  <si>
    <t>2075 - E3134 - REALIZAÇÃO DO CIRCUITO DE MÚSICA PERUS/ANHANGUERA</t>
  </si>
  <si>
    <t>2076 - E3139 - REALIZAÇÃO DO PROJETO CULTURA DO LIXO</t>
  </si>
  <si>
    <t>2077 - E3227 - XIV ENCONTRO CULTURA E CIDADANIA POP RUA</t>
  </si>
  <si>
    <t>2078 - E3229 - PROJETO TEBAS - CIDADE TIRADENTES</t>
  </si>
  <si>
    <t>2079 - E3230 - MOSTRA DE CINEMA ECOFALANTE 2018</t>
  </si>
  <si>
    <t>2080 - E3231 - REALIZAÇÃO DE EVENTOS DE ARTE PELA MATILHA CULTURAL</t>
  </si>
  <si>
    <t>2081 - E3232 - INSTITUTO VLADIMIR HERZOG</t>
  </si>
  <si>
    <t>2082 - E3235 - EVENTO - 7º EDIÇÃO ENCONTRO CULTURAL CATIMBÓ LAPEANO</t>
  </si>
  <si>
    <t>2083 - E3243 - ATIVIDADES DA ACADEMIA CIRCO GUAPIRA</t>
  </si>
  <si>
    <t>2088 - E6541 - MOSTRA DE CINEMA AMBIENTAL - ECOFALANTE</t>
  </si>
  <si>
    <t>2089 - E6542 - COMPANHIA HUMBALADA DE TEATRO - REALIZAÇÃO DE ATIVIDADES CULTURAIS</t>
  </si>
  <si>
    <t>2091 - E6564 - CARPIDEIRAS PRODUÇÕES ARTÍSTICAS - PROJETO DE INICIAÇÃO E IMERSÃO ARTÍSTICA JUNTO À POPULAÇÃO DO BIXIGA</t>
  </si>
  <si>
    <t>2092 - E2663 - RECURSOS PARA ELABORAÇÃO DE OFICINAS CULTURAIS PELO IBRASCE - INSTITUTO BRASILEIRO SOCIAL, CULTURAL E ESPORTIVO</t>
  </si>
  <si>
    <t>2093 - E6508 - CONTRATAÇÃO ARTÍSTICA PARA O EVENTO DIA DA SAUDADE - 21 DE AGOSTO - UMA HOMENAGEM A RAUL SEIXAS - 29ºEDIÇÃO</t>
  </si>
  <si>
    <t>2097 - E3223 - EVENTO SEMANA DA MÚSICA ELETRONICA</t>
  </si>
  <si>
    <t>2103 - E2943 - PRODUÇÃO E CONTRATAÇÃO ARTÍSTICA DO COLÔNIA FEST, NO DISTRITO DE PARELHEIROS</t>
  </si>
  <si>
    <t>2104 - E2944 - PRODUÇÃO E CONTRATAÇÃO ARTÍSTICA DO ANIVERSÁRIO DO VARGEM GRANDE, NO DISTRITO DE PARELHEIROS</t>
  </si>
  <si>
    <t>2105 - E2945 - PRODUÇÃO E CONTRATAÇÃO ARTÍSTICA DA FESTA DE ENCERRAMENTO DO 3° FESTIVAL DE INVERNO DO POLO DE ECOTURISMO DE SÃO PAULO, A SER REALIZADO NO DISTRITO DE PARELHEIROS</t>
  </si>
  <si>
    <t>2106 - E417 - REALIZAÇÃO DA 42ª MOSTRA INTERNACIONAL DE CINEMA DE SÃO PAULO</t>
  </si>
  <si>
    <t>2107 - E420 - REALIZAÇÃO DA 7ª MOSTRA ECOFALANTE DE CINEMA AMBIENTAL</t>
  </si>
  <si>
    <t>2108 - E432 - REALIZAÇÃO DO BROOKLINFEST</t>
  </si>
  <si>
    <t>2109 - E439 - REALIZAÇÃO DO PROJETO SP MUSICAL</t>
  </si>
  <si>
    <t>2111 - E451 - PROJETO DE EDUCAÇÃO AMBIENTAL COM BOLETINS DIÁRIOS INFORMATIVOS ATRAVÉS DAS ONDAS DO RÁDIO - RÁDIOS COMUNITÁRIAS - LEI 16.572/2016</t>
  </si>
  <si>
    <t>2113 - E458 - CONTRATAÇÃO ARTÍSTICA PARA REALIZAÇÃO DOS EVENTOS: MAIFEST 2018, FESTA ALEMÃ E XXIV BROOKLINFEST 2018, DIVERSÃO &amp; CULTURA ALEMÃ - O EVENTO MULTICULTURAL DE SÃO PAULO, LEI 14.485/2007</t>
  </si>
  <si>
    <t>2114 - E459 - REALIZAÇÃO DA 7ª EDIÇÃO DA MOSTRA ECOFALANTE DE CINEMA AMBIENTAL</t>
  </si>
  <si>
    <t>2115 - E465 - CONTRATAÇÕES ARTÍSTICAS PARA REALIZAÇÃO DE EVENTOS 14º SANTO ANTÔNIO NA CHÁCARA, UMA FESTA PORTUGUESA PARA TODAS AS NAÇÕES LEI 15.109/2010, 6ª FEIRA CULTURAL DO JABAQUARA, FEIRA DE ARTES E GASTRONOMIA</t>
  </si>
  <si>
    <t>2116 - E478 - CONTRATAÇÕES ARTÍSTICAS PARA REALIZAÇÃO DE EVENTOS: 25ª FESTA DAS NAÇÕES NO CANGAÍBA LEI 15.927/2013, FESTA JUNINA NO CANGAÍBA LEI 16.038/2014 E 17ª FESTA DE Nª Sª APARECIDA, AS MARGENS DA REPRESA BILLINGS, LEI 15.241/2010</t>
  </si>
  <si>
    <t>2117 - E3603 - PROGRAMAÇÕES ARTÍTISCAS</t>
  </si>
  <si>
    <t>2119 - E3604 - ATIVIDADES CULTURAIS</t>
  </si>
  <si>
    <t>2122 - E1595 - E1594 - E1593 - APOIO A EVENTO CULTURAL NA CIDADE DE SÃO PAULO</t>
  </si>
  <si>
    <t>2123 - E1656 - INCREMENTO DE RECURSOS À SECRETARIA DA CULTURA PARA REALIZAÇÃO DE PROJETOS CULTURAIS</t>
  </si>
  <si>
    <t>2127 - E1639 - REALIZAR PROJETO CULTURAL NO MUNICÍPIO DE SÃO PAULO PELA ASSOCIAÇÃO DA CIDADE AZUL E ADJACÊNCIAS ACAAD</t>
  </si>
  <si>
    <t>2129 - E1643 - REALIZAR EVENTOS CULTURAIS E COMUNITÁRIOS NO MUNICÍPIO DE SÃO PAULO</t>
  </si>
  <si>
    <t>2130 - E2956 - FOMENTO ÀS ATIVIDADES CULTURAIS NO MUNICÍPIO DE SÃO PAULO</t>
  </si>
  <si>
    <t>2132 - E3760 - FOMENTO PARA O DESENVOLVIMENTO DO PROGRAMA PRÓ-ARTE AMADORA NA CIDADE DE SÃO PAULO</t>
  </si>
  <si>
    <t>2133 - E2646 - EVENTOS DIVERSOS - SECRETARIA MUNICIPAL DE CULTURA</t>
  </si>
  <si>
    <t>2134 - E2647 - ATIVIDADES INCLUSIVAS - TENDAL DA LAPA - SECRETARIA MUNICIPAL DE CULTURA</t>
  </si>
  <si>
    <t>2135 - E1742 - PROMOÇÃO DA CULTURA E DA CIDADANIA</t>
  </si>
  <si>
    <t>2136 - E6749 - REALIZAÇÃO DE EVENTOS CULTURAIS PELA ASSOCIAÇÃO DE DIABÉTICOS ZL</t>
  </si>
  <si>
    <t>2139 - E3216 - PROJETO GRAFITE - AÇÕES CULTURAIS NA REGIÃO DA LAPA</t>
  </si>
  <si>
    <t>2227 - E2779 - PROJETOS DA ORQUESTRA FILARMÔNICA DE SANTO AMARO</t>
  </si>
  <si>
    <t>3401 - IMPLANTAÇÃO DE PONTOS E PONTÕES DE CULTURA - CULTURA VIVA</t>
  </si>
  <si>
    <t>3403 - AMPLIAÇÃO, REFORMA E REQUALIFICAÇÃO DE CASAS DE CULTURA</t>
  </si>
  <si>
    <t>4311 - EXECUÇÃO DO PROGRAMA PARA A VALORIZAÇÃO DE INICIATIVAS CULTURAIS</t>
  </si>
  <si>
    <t>5959 - CONSTRUÇÃO DE EQUIPAMENTOS CULTURAIS</t>
  </si>
  <si>
    <t>SMC;SMUL;FUNDURB</t>
  </si>
  <si>
    <t>5960 - AMPLIAÇÃO, REFORMA E REQUALIFICAÇÃO DE EQUIPAMENTOS CULTURAIS</t>
  </si>
  <si>
    <t>SMC;FUNDURB</t>
  </si>
  <si>
    <t>6353 - POLÍTICAS DE PROMOÇÃO CULTURAL</t>
  </si>
  <si>
    <t>SMC;FEPAC</t>
  </si>
  <si>
    <t>6354 - PROGRAMAÇÃO DE ATIVIDADES CULTURAIS</t>
  </si>
  <si>
    <t>SMC;SUB´s;FEPAC</t>
  </si>
  <si>
    <t>6355 - MANUTENÇÃO E OPERAÇÃO DE BIBLIOTECAS PÚBLICAS</t>
  </si>
  <si>
    <t>6356 - PROGRAMAÇÃO DE ATIVIDADES CULTURAIS NAS BIBLIOTECAS PÚBLICAS</t>
  </si>
  <si>
    <t>6357 - POLÍTICAS DE PROMOÇÃO CULTURAL NAS BIBLIOTECAS PÚBLICAS</t>
  </si>
  <si>
    <t>6358 - SUBVENÇÃO E CONTRIBUIÇÕES A ENTIDADES CULTURAIS</t>
  </si>
  <si>
    <t>6359 - FOMENTO ÀS LINGUAGENS ARTÍSTICAS</t>
  </si>
  <si>
    <t>6371 - ESCOLA MUNICIPAL DE EDUCAÇÃO ARTÍSTICA -EMIA</t>
  </si>
  <si>
    <t>6372 - OFICINA NOS EQUIPAMENTOS CULTURAIS</t>
  </si>
  <si>
    <t>6373 - PROGRAMA ALDEIAS</t>
  </si>
  <si>
    <t>6374 - PROGRAMA PIÁ</t>
  </si>
  <si>
    <t>6375 - PROGRAMA VOCACIONAL</t>
  </si>
  <si>
    <t>6376 - TERRITÓRIO HIP HOP (VOCACIONAL HIP HOP)</t>
  </si>
  <si>
    <t>6377 - PROGRAMA DE GESTÃO CULTURAL COMUNITÁRIA DE ESPAÇOS</t>
  </si>
  <si>
    <t>6378 - CENTRO DE MEMÓRIA DO CIRCO</t>
  </si>
  <si>
    <t>6379 - CENTRO DE REFERÊNCIA DA DANÇA</t>
  </si>
  <si>
    <t>6380 - EDITAL REDES E RUAS</t>
  </si>
  <si>
    <t>6381 - LEI DE FOMENTO AO TEATRO</t>
  </si>
  <si>
    <t>6382 - LEI DE FOMENTO À DANÇA</t>
  </si>
  <si>
    <t>6383 - FOMENTO AO CIRCO/ EDITAL XAMEGO</t>
  </si>
  <si>
    <t>6385 - PRÊMIO ZÉ RENATO</t>
  </si>
  <si>
    <t>6386 - FOMENTO À MÚSICA</t>
  </si>
  <si>
    <t>6387 - FOMENTO À CULTURA DA PERIFERIA DE SÃO PAULO</t>
  </si>
  <si>
    <t>6388 - RÁDIOS COMUNITÁRIAS - LEI Nº 16.572/2016</t>
  </si>
  <si>
    <t>6434 - AÇÕES DE FORMAÇÃO DAS ESCOLAS DE MÚSICA E DANÇA DO THEATRO MUNICIPAL E DA PRAÇA DAS ARTES</t>
  </si>
  <si>
    <t>6438 - AÇÕES DE DIFUSÃO CULTURAL DO THEATRO MUNICIPAL - PROGRAMAÇÃO ARTÍSTICA</t>
  </si>
  <si>
    <t>6490 - AÇÕES DE DIFUSÃO CULTURAL DO THEATRO MUNICIPAL - GRUPOS ARTÍSTICOS, TÉCNICOS E ADMINISTRATIVOS</t>
  </si>
  <si>
    <t>6491 - AÇÕES DE DIFUSÃO CULTURAL DO THEATRO MUNICIPAL - PATRIMÔNIO</t>
  </si>
  <si>
    <t>6702 - POLÍTICAS DE AUDIOVISUAL</t>
  </si>
  <si>
    <t>6861 - REALIZAÇÃO DE PROJETOS CULTURAIS COM INCENTIVOS FISCAIS</t>
  </si>
  <si>
    <t>EGM</t>
  </si>
  <si>
    <t>6960 - MANUTENÇÃO E OPERAÇÃO DE EQUIPAMENTOS CULTURAIS</t>
  </si>
  <si>
    <t>2118 - PROMOÇÃO DE CAMPANHAS E EVENTOS DE INTERESSE DO MUNICÍPIO</t>
  </si>
  <si>
    <t>2182 - E6515 - REALIZAÇÃO DE PROGRAMAS E EVENTOS NA CIDADE DE SÃO PAULO</t>
  </si>
  <si>
    <t>27 - DESPORTO E LAZER</t>
  </si>
  <si>
    <t>812 - DESPORTO COMUNITÁRIO</t>
  </si>
  <si>
    <t>3017 - PROMOÇÃO DE ATIVIDADES ESPORTIVAS, RECREATIVAS E DE LAZER</t>
  </si>
  <si>
    <t>1018 - IMPLANTAÇÃO DE ÁREAS DE ESPORTES</t>
  </si>
  <si>
    <t xml:space="preserve">1103 - IMPLANTAÇÃO E CONSTRUÇÃO DE QUADRA POLIESPORTIVA CDC JD. MANACÁ </t>
  </si>
  <si>
    <t xml:space="preserve">1116 - "DESAPROPRIAÇÃO DE TERRENO EM ÁREA CONHECIDA COMO ""CAMPO DE FUTEBOL DO MARSILAC"" NO BAIRRO MARSILAC - PARELHEIROS, PARA A CONSTRUÇÃO DE ÁREA DE ESPORTES" </t>
  </si>
  <si>
    <t xml:space="preserve">1579 - E2812 - REFORMA DO CDC JARDIM SUZANA </t>
  </si>
  <si>
    <t xml:space="preserve">1586 - E2854 - REFORMA NO CDC VERA CRUZ NA RUA ANGELO TARCHI, 1897 </t>
  </si>
  <si>
    <t xml:space="preserve">1594 - E2876 - REFORMA DE PRÓPRIOS PÚBLICOS MUNICIPAIS NO CDC IPASURE NA AV. IPANEMA, 841 - VELEIROS </t>
  </si>
  <si>
    <t xml:space="preserve">1595 - E2877 - REFORMA DE QUADRA NA RUA REVERENDO PEIXOTO SILVA, 121, JD. ROSANA </t>
  </si>
  <si>
    <t>1597 - E3106 - MANUTENÇÃO DO ALAMBRADO DO CDC MORADA DO SOL</t>
  </si>
  <si>
    <t>1598 - E3161 - IMPLANTAÇÃO DE GRAMADO SINTÉTICO NA QUADRA CDC BASILEIA</t>
  </si>
  <si>
    <t xml:space="preserve">1604 - E145 - CDC REPRESA - RUA GANDARA DE OLIVAIS, 17 - JARDIM APARECIDA - IMPLANTAÇÃO DE ARQUIBANCADA, VESTIÁRIOS E ALAMBRADOS </t>
  </si>
  <si>
    <t xml:space="preserve">1606 - E791 - MELHORIAS NO CDC AREIÃO NO BAIRRO DE ITAQUERA </t>
  </si>
  <si>
    <t xml:space="preserve">1607 - E2178 - READEQUAÇÃO DE PRÓPRIOS PÚBLICOS E COLOCAÇÃO DE GRAMA SINTÉTICA NO CDC "LÁ VAI BOLA" - RUA JEAN MEYER,157 - JARDIM DAS CARMELITAS </t>
  </si>
  <si>
    <t xml:space="preserve">1608 - E2181 - READEQUAÇÃO DE PRÓPRIOS PÚBLICOS E COLOCAÇÃO DE GRAMA SINTÉTICA NO CDC CORONEL JOSÉ GLADIADOR - RUA HERCULANO JOSÉ DOS SANTOS, N° 40, JARDIM ANHANGUERA </t>
  </si>
  <si>
    <t xml:space="preserve">1609 - E812 - MELHORIAS NO CDC MORGANTE EM JOSÉ BONIFACIO - ITAQUERA </t>
  </si>
  <si>
    <t xml:space="preserve">1610 - E656 - REFORMA DO CDC PARQUE BRISTOL - REFORMA DO CAMPO DE FUTEBOL, ILUMINAÇÃO, COLOCAÇÃO DE BRINQUEDOS E APARELHOS DE GINÁSTICA </t>
  </si>
  <si>
    <t>1611 - E2773 - IMPLANTAÇÃO DE GINÁSIO ESPORTIVO DO CAMPO LIMPO</t>
  </si>
  <si>
    <t>1612 - E337 - CE MANÉ GARRICHA - MANUTENÇÃO, ADEQUAÇÃO E REFORMA DA SATI - SOCIEDADE AMIGOS DO TÊNIS IBIRAPUERA</t>
  </si>
  <si>
    <t>1613 - E339 - CDC NOSSA SENHORA DE ENCARNAÇÃO - MANUTENÇÃO, AQUISIÇÃO E REFORMA</t>
  </si>
  <si>
    <t xml:space="preserve">1614 - E340 - MANUTENÇÃO, AQUISIÇÃO E REFORMA DO CDC RODOLFO PIRANI </t>
  </si>
  <si>
    <t>1618 - E396 - REFORMA E ADEQUAÇÃO DO CDC ESTRELA MARINHA E FLOR DE MAIO - R.TRÊS PEDRAS, 835 - VILA PRUDENTE</t>
  </si>
  <si>
    <t xml:space="preserve">1619 - E397 - REFORMA DO TELHADO E QUADRA DO CDC VILA CALIFÓRNIA - RUA GRÃO MONGOL, 313 - VILA CALIFÓRNIA </t>
  </si>
  <si>
    <t>1620 - E3571 - REVITALIZAÇÃO E ADEQUAÇÃO DE ESPAÇO PÚBLICO CDC VIDA VIDA - JARDIM COIMBRA Total</t>
  </si>
  <si>
    <t xml:space="preserve">1621 - E3575 - CDC GUARANI - CONSTRUÇÃO DE QUADRA POLIESPORTIVA - RUA FORTE DO ARAXÁ, 570 </t>
  </si>
  <si>
    <t>1623 - E3584 - REFORMA E MANUTENÇÃO CDC BOTAFOGO</t>
  </si>
  <si>
    <t xml:space="preserve">1624 - E1728 - FECHAMENTO CAMPO CDC LÁZARO MACEDO </t>
  </si>
  <si>
    <t xml:space="preserve">1625 - E65 - MANUTENÇÃO CLUBE DA COMUNIDADE (CDC) PEDRO JOSÉ NUNES </t>
  </si>
  <si>
    <t xml:space="preserve">1626 - E4172 - READEQUAÇÃO DE PRÓPRIOS PÚBLICOS E COLOCAÇÃO DE GRAMA SINTÉTICA NO CAMPO DO CDC ARLINDO DE OLIVEIRA MIRAGAIA - RUA PEROBAS ROSA. 65 - DISTRITO DE VILA CURUÇÁ - PREFEITURA REGIONAL DO ITAIM PAULISTA </t>
  </si>
  <si>
    <t xml:space="preserve">1627 - E6452 - CDC JARDIM MYRNA, LOCALIZADO NA RUA JUVENAL HUDSON FERREIRA S\N JD. MYRNA - REFORMA DO GRAMADO SINTÉTICO EM CAMPO DESPORTIVO (APROXIMADAMENTE 5500 M2) </t>
  </si>
  <si>
    <t>1628 - E6457 - CDC TANCREDO NEVES - RUA PROF. OSCAR BARRETO FILHO - REVITALIZAÇÃO GRAMADO SINTÉTICO, REFORMA DE ARQUIBANCADAS E ALAMBRADOS, COLOCAÇÃO DE REDE DE PROTEÇÃO NAS LATERAIS DO CAMPO E REVISÃO DA PARTE ELÉTRICA</t>
  </si>
  <si>
    <t xml:space="preserve">1629 - E3001 - AMPLIAÇÃO DE PROJETOS NA ÁREA ESPORTIVA </t>
  </si>
  <si>
    <t>FUME/SEME</t>
  </si>
  <si>
    <t xml:space="preserve">1631 - E2648 - CEFÓ - COBERTURA DAS QUADRAS DE BOCHA E FUTVOLEY </t>
  </si>
  <si>
    <t xml:space="preserve">1633 - E6740 - REFORMA E MANUTENÇÃO DE QUADRA POLIESPORTIVA LOCALIZADA NO CINGAPURA IMIGRANTES II </t>
  </si>
  <si>
    <t>1634 - E6743 - REFORMA DO PISO DO CDC VILA INDEPENDENCIA</t>
  </si>
  <si>
    <t xml:space="preserve">1643 - E2207 - READEQUAÇÃO DE PRÓPRIOS PÚBLICOS E COLOCAÇÃO DE GRAMA SINTÉTICA - CDC "LA VAI BOLA" - RUA JEAN MEYER, 157 - JARDIM DAS CARMELITAS </t>
  </si>
  <si>
    <t xml:space="preserve">1679 - E6514 - REALIZAÇÃO DE PROJETOS E PROGRAMAS SOCIAIS PARA PROMOVER ATIVIDADES DE LAZER NA CIDADE DE SÃO PAULO </t>
  </si>
  <si>
    <t xml:space="preserve">1732 - E3218 - PROJETO CONTINUADO PARA OS ALUNOS DA ESCOLINHA DE FUTEBOL FUTURO BRILHANTE </t>
  </si>
  <si>
    <t>1896 - AMPLIAÇÃO, REFORMA E REQUALIFICAÇÃO DE CLUBE DA COMUNIDADE (CDC)</t>
  </si>
  <si>
    <t xml:space="preserve">2230 - E2870 - ATIVIDADE ESPORTIVA NA ASSOCIAÇÃO ANJOS DO SOL </t>
  </si>
  <si>
    <t xml:space="preserve">2234 - E3081 - REALIZAÇÃO DA COPA PERUS/ANHANGUERA </t>
  </si>
  <si>
    <t xml:space="preserve">2235 - E3118 - CAMPEONATO INTER-ESCOLAS ZONA NORTE </t>
  </si>
  <si>
    <t xml:space="preserve">2236 - E782 - REALIZAÇÃO DE EVENTOS ESPORTIVOS - CAMPEONATOS DE FUTEBOL NA REGIÃO DE PIRITUBA </t>
  </si>
  <si>
    <t xml:space="preserve">2237 - E3236 - CAMPEONATO SAMPA SKATE - 5 ETAPAS </t>
  </si>
  <si>
    <t xml:space="preserve">2238 - E3298 - REALIZAÇÃO DE EVENTOS ESPORTIVOS - COPA DOS REFUGIADOS 2018 </t>
  </si>
  <si>
    <t xml:space="preserve">2245 - E626 - REALIZAÇÃO DE EVENTOS ESPORTIVOS - II COPA DE FUTEBOL AMADOR BENTO BICUDO - ASSOCIAÇÃO DESPORTIVA E CULTURAL HEBRON - AMIGOS DO ATLETA (CNPJ Nº 17.861.975/0001-07) </t>
  </si>
  <si>
    <t xml:space="preserve">2251 - E813 - CONTRATAÇÃO DE EQUIPAMENTOS PARA EVENTOS CULTURAIS E ESPORTIVOS </t>
  </si>
  <si>
    <t xml:space="preserve">2252 - E2667 - REALIZAÇÃO DE EVENTO DE ARTES MARCIAIS PELA LIGA NACIONAL DE LUTAS, ARTES MARCIAIS E ESPORTES DE COMBATE - COPA THUNDER FIGHT8 DE MMA </t>
  </si>
  <si>
    <t xml:space="preserve">2253 - E440 - PROJETO BOLA NA ÁGUA </t>
  </si>
  <si>
    <t xml:space="preserve">2256 - E470 - AMPLIAÇÃO DA CAPACIDADE DE ATENDIMENTO SÓCIO-EDUCACIONAL DA UNIBES ATRAVÉS DE PROJETOS ESPORTIVOS DESTINADOS A CRIANÇAS, ADOLESCENTES E JOVENS </t>
  </si>
  <si>
    <t xml:space="preserve">2258 - E479 - REALIZAÇÃO DA CAMINHADA AGITA SAMPA - AGITA MUNDO COM CONTRATAÇÃO DE SERVIÇOS DE SINALIZAÇÃO, CONFECÇÃO DE CAMISETAS, TRANSPORTES E CARRO DE SOM </t>
  </si>
  <si>
    <t xml:space="preserve">2259 - E1596 - APOIO AO EVENTO THUNDER FIGHT 15/MMA DA ASSOCIAÇÃO LAMESP - CNPJ 08.527.902/0001-92 </t>
  </si>
  <si>
    <t xml:space="preserve">2260 - E1597 - APOIO AO EVENTO THUNDER FIGHT 17/MMA DA ASSOCIAÇÃO LAMESP - CNPJ 08.527.902/0001-92 </t>
  </si>
  <si>
    <t xml:space="preserve">2261 - E1598 - APOIO AO EVENTO THUNDER FIGHT 18/MMA DA ASSOCIAÇÃO LAMESP - CNPJ 08.527.902/0001-92 </t>
  </si>
  <si>
    <t xml:space="preserve">2263 - E1600 - APOIO AO CAMPEONATO PAULISTA OPEN BOXE JUVENIL - FEDERAÇÃO DE BOXE DO ESTADO DE SÃO PAULO </t>
  </si>
  <si>
    <t>2265 - E1636 - FOMENTO AO PROJETO "RACING KIDS SEMPRE CORRENDO" - ASSOCIAÇÃO PALAVRA DE DEUS</t>
  </si>
  <si>
    <t xml:space="preserve">2266 - E1641 - REALIZAR EVENTOS ESPORTIVOS NO MUNICÍPIO DE SÃO PAULO </t>
  </si>
  <si>
    <t xml:space="preserve">2267 - E1617 - EVENTO "THUNDER FIGHT 16" A SER REALIZADO 21 DE ABRIL DE 2018 </t>
  </si>
  <si>
    <t xml:space="preserve">2269 - E3756 - REALIZAÇÃO DE EVENTO ANUAL - "CAMINHA DOWN SÃO PAULO" PROMOVIDO PELA ASSOCIAÇÃO PRÓ DOWN 21 </t>
  </si>
  <si>
    <t xml:space="preserve">2270 - E3757 - REALIZAÇÃO DE EVENTO ANUAL - "BIKE DOWN" PROMOVIDO PELA ASSOCIAÇÃO PRÓ DOWN 21 </t>
  </si>
  <si>
    <t xml:space="preserve">2272 - E2650 - CAMPEONATO DE JUDÔ COMUNIDADE </t>
  </si>
  <si>
    <t>2273 - E6641 - ENCONTRO DE WHEELING EM SÃO PAULO</t>
  </si>
  <si>
    <t xml:space="preserve">2275 - E6737 - REALIZAÇÃO DE MONITORIA DIÁRIA NO PARQUE DA INDEPENDÊNCIA PARA A FISCALIZAÇÃO DO USO DO CAPACETE NA LADEIRA EXISTENTE NO LOCAL </t>
  </si>
  <si>
    <t xml:space="preserve">2278 - E6751 - REALIZAÇÃO DE EVENTOS ESPORTIVOS PELA ASSOCIAÇÃO PAULISTA DESPORTIVA </t>
  </si>
  <si>
    <t xml:space="preserve">2896 - MANUTENÇÃO E OPERAÇÃO DE CLUBE DA COMUNIDADE (CDC) </t>
  </si>
  <si>
    <t xml:space="preserve">2897 - REALIZAÇÃO DE EVENTOS DE ESPORTE, LAZER E RECREAÇÃO </t>
  </si>
  <si>
    <t xml:space="preserve">3512 - AMPLIAÇÃO, REFORMA E REQUALIFICAÇÃO DE EQUIPAMENTOS ESPORTIVOS </t>
  </si>
  <si>
    <t>4502 - MANUTENÇÃO E OPERAÇÃO DE EQUIPAMENTOS ESPORTIVOS</t>
  </si>
  <si>
    <t xml:space="preserve">4503 - INCENTIVO À PRÁTICA DE ESPORTES </t>
  </si>
  <si>
    <t>4513 - FOMENTO AO ESPORTE</t>
  </si>
  <si>
    <t>Notas Metodologia</t>
  </si>
  <si>
    <t>Áreas e Objetivos de Desenvolvimento Sustentável relacionados</t>
  </si>
  <si>
    <t xml:space="preserve">Promoção de Vidas Saúdaveis  - ODS 2, 3 e 6/ Educação de Qualidade - ODS 4/ Proteção em Situações de Risco - ODS 5,8,10,11 e 16.   </t>
  </si>
  <si>
    <t xml:space="preserve">Órgão </t>
  </si>
  <si>
    <t xml:space="preserve">Unidade administrativa da PMSP responsável por orçar a ação </t>
  </si>
  <si>
    <t xml:space="preserve">Tipo OCA/OPI </t>
  </si>
  <si>
    <t xml:space="preserve">EX: Orçamento Exclusivo para a população 0-18 anos incompletos  </t>
  </si>
  <si>
    <t xml:space="preserve">NEX: Orçamento Não-Exclusivo para a população 0-18 anos incompletos  </t>
  </si>
  <si>
    <t xml:space="preserve"> Índice Geral</t>
  </si>
  <si>
    <t xml:space="preserve">População (0-18 anos incompletos) Município São Paulo/População Total Muncípio São Paulo </t>
  </si>
  <si>
    <t xml:space="preserve">OCA 0,23: calculado a partir de população total (2018) 0-18 anos: incompletos - 2.721.084 para uma população total de 11.753.659  Fonte: Fundação Seade. </t>
  </si>
  <si>
    <t xml:space="preserve">População 0-6 anos Município São Paulo/População Total Muncípio São Paulo. Fonte: Fundação Seade. </t>
  </si>
  <si>
    <t xml:space="preserve">OPI 0,09: calculado a partir de população total (2018) 0-6 anos: 1.101.376 para uma população total de 11.753.659. Fonte: Fundação Seade. </t>
  </si>
  <si>
    <t>(a)</t>
  </si>
  <si>
    <t>Valor orçado e aprovado na LOA multiplicado pelo índice conforme TIPO OCA/OPI.</t>
  </si>
  <si>
    <t>(b)</t>
  </si>
  <si>
    <t>Valor liquidado anual multiplicado pelo índice conforme TIPO OCA/TIPO OPI.</t>
  </si>
  <si>
    <t>(c)</t>
  </si>
  <si>
    <t>Valor empenhado anual multiplicado pelo índice conforme TIPO OCA/TIPO OPI.</t>
  </si>
  <si>
    <t>(c)/(a)</t>
  </si>
  <si>
    <t>Nível de execução orçamentária OCA/OPI em %: Liquidado OCA/OPI (C)/Orçado OCA/OPI (a)</t>
  </si>
  <si>
    <t xml:space="preserve">Siglas </t>
  </si>
  <si>
    <t>AMLURB</t>
  </si>
  <si>
    <t>Autoridade Municipal de Limpeza Urbana</t>
  </si>
  <si>
    <t>AHM</t>
  </si>
  <si>
    <t>Autarquia Hospitalar Municipal</t>
  </si>
  <si>
    <t>COHAB</t>
  </si>
  <si>
    <t>Companhia Metropolitana de Habitação de São Paulo</t>
  </si>
  <si>
    <t>COHAB/FMH</t>
  </si>
  <si>
    <t>Companhia Metropolitana de Habitação de São Paulo/Fundo Municipal de Habitação</t>
  </si>
  <si>
    <t>FMAS</t>
  </si>
  <si>
    <t>Fundo Municipal de Assistência Social</t>
  </si>
  <si>
    <t>FMD</t>
  </si>
  <si>
    <t>Fundo Municipal de Desenvolvimento Social</t>
  </si>
  <si>
    <t>FMD/COHAB/FMH</t>
  </si>
  <si>
    <t>Fundo Municipal de Desenvolvimento Social/Companhia Metropolitana de Habitação de São Paulo/Fundo Municipal de Habitação</t>
  </si>
  <si>
    <t>FMD/FMH</t>
  </si>
  <si>
    <t>Fundo Municipal de Desenvolvimento Social/Fundo Municipal de Habitação</t>
  </si>
  <si>
    <t>FMD/SEHAB/SMUL/FMSAI/FUNDURB</t>
  </si>
  <si>
    <t>Fundo de Desenvolvimento Urbano/Secretaria Municipal de Habitação/Secretaria Municipal de Urbanismo e Licenciamento/Fundo Municipal de Sanemaneto Ambiental e Infraestrtutura/Fundo Municipal de Desenvolvimento Urbano</t>
  </si>
  <si>
    <t>FMDC</t>
  </si>
  <si>
    <t>Fundo Municipal de Defesa do Consumidor</t>
  </si>
  <si>
    <t>FMDT</t>
  </si>
  <si>
    <t>Fundo Municipal de Desenvolvimento de Trânsito</t>
  </si>
  <si>
    <t>FMH</t>
  </si>
  <si>
    <t>Fundo Municipal de Habitação</t>
  </si>
  <si>
    <t>FMS/SMS</t>
  </si>
  <si>
    <t>Fundo Municipal de Saúde/Secretaria Municipal de Saúde</t>
  </si>
  <si>
    <t>FMS/SMS/AHM/HSPM</t>
  </si>
  <si>
    <t>Fundo Municipal de Saúde/Secretaria Municipal de Saúde/Autarquia Hospitalar Municipal/Hospital do Servidor Público Municipal</t>
  </si>
  <si>
    <t>FMSAI</t>
  </si>
  <si>
    <t>Fundo Municipal de Sanemamento Ambiental e Infraestrutura</t>
  </si>
  <si>
    <t>FUMCAD</t>
  </si>
  <si>
    <t>Fundo Municipal dos Direitos da Criança e do Adolescente</t>
  </si>
  <si>
    <t>FUME</t>
  </si>
  <si>
    <t xml:space="preserve">Fundo Municipal de Esportes e Lazer </t>
  </si>
  <si>
    <t>FUNDURB</t>
  </si>
  <si>
    <t>Fundo de Desenvolvimento Urbano</t>
  </si>
  <si>
    <t>HSPM</t>
  </si>
  <si>
    <t>Hopsital do Servidor Público Municipal</t>
  </si>
  <si>
    <t>SEHAB</t>
  </si>
  <si>
    <t>Secretaria Municipal de Habitação</t>
  </si>
  <si>
    <t>SEHAB/FMSAI</t>
  </si>
  <si>
    <t>Secretaria Municipal de Habitação/Fundo Municipal de Habitação</t>
  </si>
  <si>
    <t>SEME</t>
  </si>
  <si>
    <t>Secretaria Municipal de Esportes e Lazer</t>
  </si>
  <si>
    <t>SIURB</t>
  </si>
  <si>
    <t>Secretaria Municipal de Infraestrutura Urbana e Obras</t>
  </si>
  <si>
    <t>SMADS</t>
  </si>
  <si>
    <t>Secretaria Municipal de Assistência e Desenvolvimento Social</t>
  </si>
  <si>
    <t>SMADS/FMAS</t>
  </si>
  <si>
    <t>Secretaria Municipal de Assistência e Desenvolvimento Social/Fundo Municipal de Assistência Social</t>
  </si>
  <si>
    <t>SMC</t>
  </si>
  <si>
    <t>Secretaria Municipal de Cultura</t>
  </si>
  <si>
    <t>SMDHC</t>
  </si>
  <si>
    <t>Secretaria Muncipal de Direitos Humanos e Cidadania</t>
  </si>
  <si>
    <t>SMDHC/FMAS</t>
  </si>
  <si>
    <t>Secretaria Muncipal de Direitos Humanos e Cidadania/Fundo Municipal de Assistência Social</t>
  </si>
  <si>
    <t>SME</t>
  </si>
  <si>
    <t>Secretaria Municipal de Educação</t>
  </si>
  <si>
    <t>SMSU</t>
  </si>
  <si>
    <t>Secretaria Municipal de Segurança Urbana</t>
  </si>
  <si>
    <t>SMSUB/SUB´S</t>
  </si>
  <si>
    <t>Secretaria Municipal de Subprefeituras</t>
  </si>
  <si>
    <t>SUB-CL</t>
  </si>
  <si>
    <t>Subprefeitura de Campo Limpo</t>
  </si>
  <si>
    <t>SUB-IP</t>
  </si>
  <si>
    <t>Subprefeitura do Ipiranga</t>
  </si>
  <si>
    <t>SUB-JT</t>
  </si>
  <si>
    <t>Subprefeitura do Jaçanã/Tremembé</t>
  </si>
  <si>
    <t>SUB-CT</t>
  </si>
  <si>
    <t>Subprefeitura Cidade Tiradentes</t>
  </si>
  <si>
    <t>SUB-FB</t>
  </si>
  <si>
    <t>Subprefeitura Freguesia/Brasilândia</t>
  </si>
  <si>
    <t>SUB-IT</t>
  </si>
  <si>
    <t>Subprefeitura do Itaim Paulista</t>
  </si>
  <si>
    <t>SUB-IQ</t>
  </si>
  <si>
    <t>Subprefeitura Itaquera</t>
  </si>
  <si>
    <t>SUB-MG</t>
  </si>
  <si>
    <t>Subprefeitura da Vila Maria/Vila Guilherme</t>
  </si>
  <si>
    <t>SUB-BT</t>
  </si>
  <si>
    <t>Subprefeitura do Butantã</t>
  </si>
  <si>
    <t>SUB-SA</t>
  </si>
  <si>
    <t>Subprefeitura Santo Amaro</t>
  </si>
  <si>
    <t>SUB-MB</t>
  </si>
  <si>
    <t>Subprefeitura do M'Boi Mirim</t>
  </si>
  <si>
    <t>SUB-MP</t>
  </si>
  <si>
    <t>Subprefeitura de São Miguel Paulista</t>
  </si>
  <si>
    <t>SUB-G</t>
  </si>
  <si>
    <t>Subprefeitura de Guaianases</t>
  </si>
  <si>
    <t>SUB-CS</t>
  </si>
  <si>
    <t>Subprefeitura de Capela do Socorro</t>
  </si>
  <si>
    <t>SUB-LA</t>
  </si>
  <si>
    <t>Subprefeitura Lapa</t>
  </si>
  <si>
    <t>SUB-PE</t>
  </si>
  <si>
    <t>Subprefeitura da Penha</t>
  </si>
  <si>
    <t>SUB-SM</t>
  </si>
  <si>
    <t>Subprefeitura de São Mateus</t>
  </si>
  <si>
    <t xml:space="preserve">EGM </t>
  </si>
  <si>
    <t>Engargos Gerais do Município</t>
  </si>
  <si>
    <t>FTMSP</t>
  </si>
  <si>
    <t>Fundação Theatro Municipal de São Paulo</t>
  </si>
  <si>
    <t>FEPAC</t>
  </si>
  <si>
    <t>Fundo Especial de Promoção de Atividades Culturais</t>
  </si>
  <si>
    <t>CMDCA</t>
  </si>
  <si>
    <t>Conselho Municipal dos Direitos da Criança e do Adolescente</t>
  </si>
  <si>
    <t>SMJ</t>
  </si>
  <si>
    <t>Secretaria Municipal de Justiça</t>
  </si>
  <si>
    <t>SMPED</t>
  </si>
  <si>
    <t>Secretaria Municipal de Pessoa com Deficiência</t>
  </si>
  <si>
    <t>SF</t>
  </si>
  <si>
    <t>Secretaria Municipal da Fazenda</t>
  </si>
  <si>
    <t>SMIT</t>
  </si>
  <si>
    <t>Secretaria Municipal de Inovação e Tecnologia</t>
  </si>
  <si>
    <t>SMDET</t>
  </si>
  <si>
    <t>Secretaria Municipal de Desenvolvimento Econômico e Trabalho</t>
  </si>
  <si>
    <t>Área</t>
  </si>
  <si>
    <t>Função</t>
  </si>
  <si>
    <t xml:space="preserve">Subfunção </t>
  </si>
  <si>
    <t>Programa</t>
  </si>
  <si>
    <t>Ação</t>
  </si>
  <si>
    <t>Órgão</t>
  </si>
  <si>
    <t xml:space="preserve">Tipo OCA </t>
  </si>
  <si>
    <t xml:space="preserve">Indice </t>
  </si>
  <si>
    <t>Orçamento (LOA)</t>
  </si>
  <si>
    <t xml:space="preserve">Orçamento LOA_OCA (a) </t>
  </si>
  <si>
    <t xml:space="preserve">Empenhado </t>
  </si>
  <si>
    <t>Empenhado_OCA (b)</t>
  </si>
  <si>
    <t xml:space="preserve">Liquidado </t>
  </si>
  <si>
    <t>Liquidado_OCA (c)</t>
  </si>
  <si>
    <t xml:space="preserve"> (c)/(a)</t>
  </si>
  <si>
    <t xml:space="preserve"> PROTEÇÃO EM SITUAÇÕES DE RISCO</t>
  </si>
  <si>
    <t>08 - ASSISTÊNCIA SOCIAL</t>
  </si>
  <si>
    <t>122 - ADMINISTRAÇÃO GERAL</t>
  </si>
  <si>
    <t>3024 - SUPORTE ADMINISTRATIVO</t>
  </si>
  <si>
    <t xml:space="preserve">2100 - ADMINISTRAÇÃO DA UNIDADE </t>
  </si>
  <si>
    <t>NEX</t>
  </si>
  <si>
    <t>126 - TECNOLOGIA DA INFORMAÇÃO</t>
  </si>
  <si>
    <t>3011 - MODERNIZAÇÃO, DESBUROCRATIZAÇÃO E INOVAÇÃO TECNOLÓGICA DO SERVIÇO PÚBLICO</t>
  </si>
  <si>
    <t>1220- DESENVOLVIMENTO DE SISTEMAS DE INFORMAÇÃO E COMUNICAÇÃO</t>
  </si>
  <si>
    <t>FUMCAD/CMDCA/SMDHC</t>
  </si>
  <si>
    <t>EX</t>
  </si>
  <si>
    <t xml:space="preserve">2818 - AQUISIÇÃO DE MATERIAIS, EQUIPAMENTOS E SERVIÇOS DE INFORMAÇÃO E COMUNICAÇÃO </t>
  </si>
  <si>
    <t xml:space="preserve">2171 - MANUTENÇÃO E OPERAÇÃO DE SISTEMAS DE INFORMAÇÃO E COMUNICAÇÃO </t>
  </si>
  <si>
    <t>FMAS/SMADS</t>
  </si>
  <si>
    <t>128 - FORMAÇÃO DE RECURSOS HUMANOS</t>
  </si>
  <si>
    <t>3023 - PROTEÇÃO À POPULAÇÃO EM SITUAÇÃO DE VULNERABILIDADE</t>
  </si>
  <si>
    <t xml:space="preserve">6212 - EDUCAÇÃO PERMANENTE DOS TRABALHADORES DO SUAS </t>
  </si>
  <si>
    <t>242 - ASSISTÊNCIA AO PORTADOR DE DEFICIÊNCIA</t>
  </si>
  <si>
    <t>3006 - DIREITOS DA PESSOA COM DEFICIÊNCIA</t>
  </si>
  <si>
    <t xml:space="preserve">4391 - MANUTENÇÃO E OPERAÇÃO DE EQUIPAMENTOS DE PROTEÇÃO SOCIAL A PESSOAS COM DEFICIÊNCIA </t>
  </si>
  <si>
    <t xml:space="preserve">6152 - PROTEÇÃO SOCIAL ESPECIAL À PESSOA COM DEFICIÊNCIA </t>
  </si>
  <si>
    <t xml:space="preserve">1649 - E3712 - NÚCLEO DE APOIO SOCIAL AO CANTINHO DA ESPERANÇA PARA QUE SE POSSA IMPLEMENTAR CONDIÇÕES DE ACESSIBILIDADE JUNTO AO CDM PARQUE SANTA MADALENA, A FIM DE ATENDER AS PESSOAS PORTADORAS DE DEFICIÊNCIA FÍSICA </t>
  </si>
  <si>
    <t xml:space="preserve">1682 - E3286 - AMPLIAÇÃO DE PROJETOS DE EDUCAÇÃO NA ONG SAMARITANO FRANCISCO DE ASSIS, PORTADOR DO CNPJ: 02.627.820/0001-33 </t>
  </si>
  <si>
    <t xml:space="preserve">1683 - E3359 - EQUIPAMENTOS PARA O ABRIGO CORAÇÃO DE MARIA, PORTADORES DO CNPJ: 62.264.494/0001-79 </t>
  </si>
  <si>
    <t xml:space="preserve">1687 - E3685 - RECURSOS AO IMA - INSTITUTO MÁRIO AMÉRICO PARA O DESENVOLVIMENTO DE PROJETOS SOCIAIS DE CARÁTER ASSISTENCIAL QUE ATENDAM CRIANÇAS E ADOLESCENTES, ORIUNDAS DE FAMÍLIAS CARENTES EM SITUAÇÃO DE VULNERABILIDADE SOCIAL </t>
  </si>
  <si>
    <t>243 - ASSISTÊNCIA A CRIANÇA E AO ADOLESCENTE</t>
  </si>
  <si>
    <t>3012 - PARTICIPAÇÃO, TRANSPARÊNCIA E CONTROLE SOCIAL DA ADMINISTRAÇÃO PÚBLICA</t>
  </si>
  <si>
    <t xml:space="preserve">1093 - CAPACITAÇÃO DE CONSELHEIROS TUTELARES </t>
  </si>
  <si>
    <t>2803 - MANUTENÇÃO E OPERAÇÃO DOS CONSELHOS E ESPAÇOS PARTICIPATIVOS MUNICIPAIS</t>
  </si>
  <si>
    <t>3013 - PREVENÇÃO E PROTEÇÃO ÀS VÍTIMAS DA VIOLÊNCIA</t>
  </si>
  <si>
    <t xml:space="preserve">1058 - CONSTRUÇÃO E IMPLANTAÇÃO DE EQUIPAMENTOS E SERVIÇOS PARA ATENDIMENTO A CRIANÇAS E ADOLESCENTES </t>
  </si>
  <si>
    <t>2059 - MANUTENÇÃO E OPERAÇÃO DOS ESPAÇOS DE CONVIVÊNCIA E FORTALECIMENTO DE VÍNCULOS PARA CRIANÇAS E ADOLESCENTES</t>
  </si>
  <si>
    <t xml:space="preserve">2145 - E6538 - RECURSO PARA O INSTITUTO OLGA KOS DE INCLUSÃO CULTURAL. CNPJ:08.745.680/0001-84 NA RUA HADDOCK LOBO 1307, CJ. 181, SÃO PAULO, SP, 01414-003 </t>
  </si>
  <si>
    <t xml:space="preserve">2226 - E6539 - AÇÃO VOLTADA PARA O TUCCA - ASSOCIAÇÃO PARA CRIANÇAS E ADOLESCENTES COM CÂNCER CNPJ: 03.092.662/0001-27 NA AVENIDA NOVE DE JULHO, 4.275 - JARDIM PAULISTA </t>
  </si>
  <si>
    <t xml:space="preserve">5205 - CONSTRUÇÃO DE ESPAÇOS INTERGERACIONAIS DE CONVIVÊNCIA E FORTALECIMENTO DE VÍNCULOS </t>
  </si>
  <si>
    <t xml:space="preserve">6151 - AÇÕES DE PRONTO ATENDIMENTO SOCIOASSISTENCIAL </t>
  </si>
  <si>
    <t xml:space="preserve">6160 - AÇÕES PERMANENTES DE PROMOÇÃO DOS DIREITOS DA CRIANÇA E DO ADOLESCENTE </t>
  </si>
  <si>
    <t xml:space="preserve">6169 - ATENDIMENTO PSICOSSOCIAL À CRIANÇAS E ADOLESCENTES VÍTIMAS DE VIOLÊNCIA </t>
  </si>
  <si>
    <t>6206 - MANUTENÇÃO E OPERAÇÃO DE ESPAÇOS INTERGERACIONAIS DE CONVIVÊNCIA E FORTALECIMENTO DE VÍNCULOS</t>
  </si>
  <si>
    <t xml:space="preserve">6221 - PROTEÇÃO SOCIAL ESPECIAL A CRIANÇAS, ADOLESCENTES E JOVENS EM RISCO SOCIAL </t>
  </si>
  <si>
    <t>6226 - PROTEÇÃO SOCIAL ESPECIAL A ADOLESCENTES EM MEDIDA SÓCIO-EDUCATIVAS - ATENDIMENTO, ORIENTAÇÃO E ENCAMINHAMENTO</t>
  </si>
  <si>
    <t xml:space="preserve">6167 - PROTEÇÃO SOCIAL AO MIGRANTE </t>
  </si>
  <si>
    <t xml:space="preserve">6168 - AÇÕES DE ORIENTAÇÃO AO MUNDO DO TRABALHO PARA ADOLESCENTES, JOVENS E ADULTOS </t>
  </si>
  <si>
    <t>244 - ASSISTÊNCIA COMUNITÁRIA</t>
  </si>
  <si>
    <t xml:space="preserve">4329 - POLÍTICAS, PROGRAMAS E AÇÕES PARA AS MULHERES </t>
  </si>
  <si>
    <t>8402 - CENTRO DE REFERÊNCIA, PROTEÇÃO E DEFESA DE DIREITOS</t>
  </si>
  <si>
    <t>1075 - IMPLANTAÇÃO DE CRAS NO DISTRITO DE SÃO RAFAEL</t>
  </si>
  <si>
    <t xml:space="preserve">1650 - E3758 - ASSOCIAÇÃO BANDEIRANTES DE ESCOLA PROFISSIONALIZANTE PARA O DESENVOLVIMENTO DE PROJETOS SOCIAIS </t>
  </si>
  <si>
    <t xml:space="preserve">1651 - E3779 - ENTIDADE LAR DE ORIENTAÇÃO ESPIRITUAL "AMPARO MATERNAL - CAMINHO DA VERDADE" COM A FINALIDADE DE ATENDER CRIANÇAS ORIUNDAS DE FAMÍLIAS COM ALTO GRAU DE VULNERABILIDADE SOCIAL </t>
  </si>
  <si>
    <t xml:space="preserve">1694 - E2993 - OBSERVATÓRIO DE PROTEÇÃO INTEGRAL À CRIANÇA E ADOLESCENTE - DESENVOLVER OS INDICADORES SOCIAIS E REALIZAR DIAGNÓSTICO PARA SUBSIDIAR O PLANO MUNICIPAL DE POLITICA PÚBLICA PARA CRIANÇA E ADOLESCENTE </t>
  </si>
  <si>
    <t xml:space="preserve">2287 - E6535 - ASSISTÊNCIA E PROMOÇÃO SOCIAL NOSSO LAR CNPJ: 67.139.904/0001-07, NA RUA JALISCO, 12, ÁGUA RASA, SÃO PAULO - SP </t>
  </si>
  <si>
    <t>2288 - E6536 - CENTRO AÇÃO SOCIAL ESPAÇO LIVRE - CNPJ: 53.283.040/0001-54 NA RUA ARUMARANA, 26, JARDIM ELIANE, SÃO PAULO - SP</t>
  </si>
  <si>
    <t xml:space="preserve">2298 - E2992 - COMUDA - CONSELHO MUNICIPAL DE POLITICAS DE DROGAS E ÁLCOOL - RECURSOS PARA ESTUDOS E PESQUISAS </t>
  </si>
  <si>
    <t xml:space="preserve">3394 - CONSTRUÇÃO E IMPLANTAÇÃO DE CENTRO DE REFERÊNCIA DA ASSISTÊNCIA SOCIAL (CRAS) </t>
  </si>
  <si>
    <t xml:space="preserve">3396 - CONSTRUÇÃO E IMPLANTAÇÃO DE CENTRO DE REFERÊNCIA ESPECIALIZADA DE ASSISTÊNCIA SOCIAL (CREAS) </t>
  </si>
  <si>
    <t xml:space="preserve">3398 - CONSTRUÇÃO E IMPLANTAÇÃO DE EQUIPAMENTOS DA ASSISTÊNCIA SOCIAL </t>
  </si>
  <si>
    <t xml:space="preserve">3399 - AMPLIAÇÃO, REFORMA E REQUALIFICAÇÃO DE EQUIPAMENTOS DA ASSISTÊNCIA SOCIAL </t>
  </si>
  <si>
    <t>4306 - INSERÇÃO DAS FAMÍLIAS NO CADASTRO ÚNICO</t>
  </si>
  <si>
    <t xml:space="preserve">4308 - PROTEÇÃO SOCIAL ESPECIAL À POPULAÇÃO EM SITUAÇÃO DE RUA </t>
  </si>
  <si>
    <t xml:space="preserve">4309 - PROTEÇÃO SOCIAL BÁSICA ÀS FAMÍLIAS </t>
  </si>
  <si>
    <t xml:space="preserve">4395 - MANUTENÇÃO E OPERAÇÃO DE CENTRO DE REFERÊNCIA DA ASSISTÊNCIA SOCIAL (CRAS) </t>
  </si>
  <si>
    <t>4397 - MANUTENÇÃO E OPERAÇÃO DE CENTRO DE REFERÊNCIA ESPECIALIZADA DA ASSISTÊNCIA SOCIAL (CREAS)</t>
  </si>
  <si>
    <t xml:space="preserve">4399 - MANUTENÇÃO E OPERAÇÃO DE EQUIPAMENTOS DA ASSISTÊNCIA SOCIAL </t>
  </si>
  <si>
    <t xml:space="preserve">5840 - IMPLANTAÇÃO DE SERVIÇOS DE ACOLHIMENTO INSTITUCIONAL À POPULAÇÃO EM SITUAÇÃO DE RUA </t>
  </si>
  <si>
    <t xml:space="preserve">6164 - ATENDIMENTO EMERGENCIAL A PESSOAS VÍTIMAS DE SITUAÇÕES DE EMERGÊNCIA OU CALAMIDADE PÚBLICA </t>
  </si>
  <si>
    <t>TOTAL FUNÇÃO</t>
  </si>
  <si>
    <t>14 - DIREITOS DA CIDADANIA</t>
  </si>
  <si>
    <t xml:space="preserve">2157 - ADMINISTRAÇÃO DOS CONSELHOS TUTELARES </t>
  </si>
  <si>
    <t>422 - DIREITOS INDIVIDUAIS, COLETIVOS E DIFUSOS</t>
  </si>
  <si>
    <t>3009 - MELHORIA DA MOBILIDADE URBANA UNIVERSAL</t>
  </si>
  <si>
    <t>1731 - E1666 - MELHORIA DA SINALIZAÇÃO - ATENDIMENTO À LEI DA ÁREA ESCOLAR DE SEGURANÇA</t>
  </si>
  <si>
    <t>2305 - E3151 - ESTATUTO DO PEDESTRE LEI Nº 16.673/2017 - AÇÕES DE EDUCAÇÃO DE TRÂNSITO</t>
  </si>
  <si>
    <t xml:space="preserve">4657 - AÇÕES DE EDUCAÇÃO DE TRÂNSITO </t>
  </si>
  <si>
    <t xml:space="preserve">2180 - CAPACITAÇÃO, FORMAÇÃO E APERFEIÇOAMENTO DE SERVIDORES </t>
  </si>
  <si>
    <t>SMDHC/FMDC/PROCON PAULISTANO/SMJ</t>
  </si>
  <si>
    <t xml:space="preserve">8052 - PUBLICAÇÕES DE INTERESSE DO MUNICÍPIO </t>
  </si>
  <si>
    <t>FMDC/PROCON PAULISTANO/SMJ</t>
  </si>
  <si>
    <t xml:space="preserve">8403 - POLÍTICAS, PROGRAMAS E AÇÕES DE PROMOÇÃO DA PARTICIPAÇÃO SOCIAL </t>
  </si>
  <si>
    <t xml:space="preserve">1050 - CONSTRUÇÃO DE EQUIPAMENTOS PÚBLICOS VOLTADOS AO ATENDIMENTO DE MULHERES </t>
  </si>
  <si>
    <t>1051 - AMPLIAÇÃO, REFORMA E REQUALIFICAÇÃO DE EQUIPAMENTOS PÚBLICOS VOLTADOS AO ATENDIMENTO DE MULHERES</t>
  </si>
  <si>
    <t>SMDHC/FMAS/SMADS</t>
  </si>
  <si>
    <t xml:space="preserve">1052 - IMPLANTAÇÃO DA CASA DA MULHER BRASILEIRA </t>
  </si>
  <si>
    <t xml:space="preserve">2053 - MANUTENÇÃO E OPERAÇÃO DA CASA DA MULHER BRASILEIRA </t>
  </si>
  <si>
    <t xml:space="preserve">2184 - E6517 - COORDENAÇÃO DE POLÍTICAS PARA MULHERES </t>
  </si>
  <si>
    <t xml:space="preserve">6178 - MANUTENÇÃO E OPERAÇÃO DE EQUIPAMENTOS PÚBLICOS VOLTADOS AO ATENDIMENTO DE MULHERES </t>
  </si>
  <si>
    <t>3015 - PROMOÇÃO DA CIDADE COMO CENTRO DE EVENTOS E DESTINO TURÍSTICO DE REFERÊNCIA GLOBAL</t>
  </si>
  <si>
    <t xml:space="preserve">2118 - PROMOÇÃO DE CAMPANHAS E EVENTOS DE INTERESSE DO MUNICÍPIO </t>
  </si>
  <si>
    <t>3018 - PROMOÇÃO DA CIDADANIA, VOLUNTARIADO E VALORIZAÇÃO DA DIVERSIDADE</t>
  </si>
  <si>
    <t xml:space="preserve">2051 - MANUTENÇÃO E OPERAÇÃO DE EQUIPAMENTOS PÚBLICOS VOLTADOS AO ATENDIMENTO DE IMIGRANTES </t>
  </si>
  <si>
    <t xml:space="preserve">2142 - POLÍTICAS, PROGRAMAS E AÇÕES PARA EDUCAÇÃO EM DIREITOS HUMANOS E PROMOÇÃO DO DIREITO À CIDADE </t>
  </si>
  <si>
    <t xml:space="preserve">3406 - IMPLEMENTAÇÃO DO SELO MUNICIPAL DE DIREITOS HUMANOS E DIVERSIDADE </t>
  </si>
  <si>
    <t xml:space="preserve">4318 - POLÍTICAS, PROGRAMAS E AÇÕES PARA INFÂNCIA E JUVENTUDE </t>
  </si>
  <si>
    <t xml:space="preserve">4319 - POLÍTICAS, PROGRAMAS E AÇÕES PARA A POPULAÇÃO LGBT </t>
  </si>
  <si>
    <t xml:space="preserve">8411 - POLÍTICAS, PROGRAMAS E AÇÕES PARA IMIGRANTES E PROMOÇÃO AO TRABALHO DECENTE </t>
  </si>
  <si>
    <t xml:space="preserve">8414 - POLÍTICAS, PROGRAMAS E AÇÕES SOBRE ÁLCOOL E DROGAS </t>
  </si>
  <si>
    <t xml:space="preserve">8415 - MANUTENÇÃO E OPERAÇÃO DE EQUIPAMENTOS PÚBLICOS VOLTADOS À PROMOÇÃO DA IGUALDADE RACIAL </t>
  </si>
  <si>
    <t>8416 - MANUTENÇÃO E OPERAÇÃO DOS EQUIPAMENTOS PÚBLICOS VOLTADOS AO ATENDIMENTO DA POPULAÇÃO LGBT</t>
  </si>
  <si>
    <t>8417 - POLÍTICAS,PROGRAMAS E AÇÕES PARA PROMOÇÃO DA IGUALDADE RACIAL</t>
  </si>
  <si>
    <t>4321 - POLÍTICAS, PROGRAMAS E AÇÕES PARA A POPULAÇÃO EM SITUAÇÃO DE RUA</t>
  </si>
  <si>
    <t>2100 - ADMINISTRAÇÃO DA UNIDADE</t>
  </si>
  <si>
    <t>SMDHC/SMPED/FMDC/PROCON PAULISTANO/SMJ</t>
  </si>
  <si>
    <t>3026 - ACESSO A EDUCAÇÃO E QUALIDADE DO ENSINO - FORMAÇÃO, AVALIAÇÃO E APRIMORAMENTO DO ENSINO</t>
  </si>
  <si>
    <t xml:space="preserve">3660 - COOPERAÇÃO TÉCNICA INTERNACIONAL </t>
  </si>
  <si>
    <t>PROMOÇÃO DE VIDAS SAUDÁVEIS - ODS 2, 3 e 6</t>
  </si>
  <si>
    <t>10 - SAÚDE</t>
  </si>
  <si>
    <t xml:space="preserve">1220 - DESENVOLVIMENTO DE SISTEMAS DE INFORMAÇÃO E COMUNICAÇÃO </t>
  </si>
  <si>
    <t xml:space="preserve">1678 - E6757 - AQUISIÇÃO DE TORRE AUTOMÁTICA PARA MAPEAMENTO E DERMATOSCOPIA - BODY SCAN - COM MOLE ANALYSER E TRICHOSCALE, PARA O SERVIÇO DE DERMATOLOGIA DO HSPM </t>
  </si>
  <si>
    <t>FMS/SMS;AHM;HSPM</t>
  </si>
  <si>
    <t>131 - COMUNICAÇÃO SOCIAL</t>
  </si>
  <si>
    <t>301 - ATENÇÃO BÁSICA</t>
  </si>
  <si>
    <t>3003 - AÇÕES E SERVIÇOS DA SAÚDE</t>
  </si>
  <si>
    <t xml:space="preserve">1074 - EQUIPAMENTOS DE EMISSÕES OTOACÚSTICAS (EOA) E POTENCIAL AUDITIVO EVOCADO (BERA) PARA CENTROS ESPECIALIZADOS EM REABILITAÇÃO (CER) </t>
  </si>
  <si>
    <t xml:space="preserve">1117 - CONSTRUÇÃO UBS PARQUE DAS FLORES - SÃO MATEUS </t>
  </si>
  <si>
    <t xml:space="preserve">1119 - REFORMA E AMPLIAÇÃO DA UBS VELEIROS - CAPELA DO SOCORRO </t>
  </si>
  <si>
    <t xml:space="preserve">1120 - CONSTRUÇÃO UBS JARDIM LUCÉLIA - CAPELA DO SOCORRO </t>
  </si>
  <si>
    <t xml:space="preserve">1121 - CONSTRUÇÃO UBS JARDIM SÃO RAFAEL - CAPELA DO SOCORRO </t>
  </si>
  <si>
    <t xml:space="preserve">1122 - CONSTRUÇÃO UBS JARDIM VILA RUBI - CAPELA DO SOCORRO </t>
  </si>
  <si>
    <t>1468 - E3137 - APARELHOS DE AR CONDICIONADO PARA IMPLANTAÇÃO NAS UBSS DA REGIÃO ANHANGUERA</t>
  </si>
  <si>
    <t xml:space="preserve">1470 - E3299 - EQUIPAMENTOS DE DENTISTA/MÓVEIS E INSTRUMENTAL PARA UBS TEOTONIO VILELA </t>
  </si>
  <si>
    <t xml:space="preserve">1471 - E3300 - CONSTRUÇÃO DA UBS PQ. DAS FLORES </t>
  </si>
  <si>
    <t xml:space="preserve">1472 - E3302 - REFORMA DA UBS AMA PERUS </t>
  </si>
  <si>
    <t>1473 - E3368 - REFORMA DA UBS REUNIDAS II</t>
  </si>
  <si>
    <t xml:space="preserve">1478 - E637 - AMPLIAÇÃO NO ATENDIMENTO DA COORDENADORIA REGIONAL DE SAÚDE LESTE </t>
  </si>
  <si>
    <t xml:space="preserve">1479 - E806 - MATERIAIS COMO MESAS, CADEIRAS, ARMÁRIOS, AR CONDICIONADO E CADEIRAS LONGARINAS PARA A UBS JD FANGANIELLO EM GUAIANAZES </t>
  </si>
  <si>
    <t>1480 - E807 - UBS TUPI EM GUAIANASES - MATERIAIS COMO MESAS, CADEIRAS, ARMÁRIOS, AR CONDICIONADO E CADEIRAS LONGARINAS</t>
  </si>
  <si>
    <t xml:space="preserve">1483 - E814 - REFORMA E AMPLIAÇÃO DA UBS SÃO FRANCISCO EM SÃO MATEUS </t>
  </si>
  <si>
    <t xml:space="preserve">1484 - E815 - EQUIPAMENTO: EMISSÕES OTOACÚSTICOS E POTENCIAL AUDITIVO EVOCADO (BERA) PARA A UNIDADE DE SÃO MIGUEL </t>
  </si>
  <si>
    <t xml:space="preserve">1485 - E817 - CONSTRUÇÃO DA UBS NO JD DA CONQUISTA EM SÃO MATEUS </t>
  </si>
  <si>
    <t xml:space="preserve">1486 - E818 - REFORMA E RESTAURAÇÃO DAS INSTALAÇÕES FÍSICAS DA UBS VILA DAS MERCÊS </t>
  </si>
  <si>
    <t xml:space="preserve">1487 - E2847 - CONSTRUÇÃO UBS PQ. DAS FLORES </t>
  </si>
  <si>
    <t xml:space="preserve">1492 - E335 - EQUIPAMENTOS PARA UBS MOOCA </t>
  </si>
  <si>
    <t>1493 - E336 - EQUIPAMENTOS PARA A UBS JD. SAPOPEMBA</t>
  </si>
  <si>
    <t>1494 - E338 - AMBULATÓRIO DE ESPECIALIDADES SAPOPEMBA, NA RUA JOÃO LOPES DE LIMA,1.151 JD. SAPOPEMBA.</t>
  </si>
  <si>
    <t xml:space="preserve">1497 - E6551 - REFORMA - UBS MASCARENHAS DE MORAES - RUA SARGENTO EDGAR LOURENÇO PINTO, 116, CONJ. HABITACIONAL MARECHAL MASCARENHAS (ZONA LESTE) - CEP 03977-180 </t>
  </si>
  <si>
    <t xml:space="preserve">1498 - E6554 - REFORMA - UBS IAÇAPÉ - RUA IAÇAPÉ, 302, JARDIM PLANALTO (ZONA LESTE) - CEP 03983-090 </t>
  </si>
  <si>
    <t xml:space="preserve">1502 - CONSTRUÇÃO DE CENTROS DE ATENÇÃO PSICOSSOCIAL, SRT, SMT E UA </t>
  </si>
  <si>
    <t xml:space="preserve">1503 - AMPLIAÇÃO, REFORMA E REQUALIFICAÇÃO DE CENTROS DE ATENÇÃO PSICOSSOCIAL, SRT, SMT E UA </t>
  </si>
  <si>
    <t>1508 - CONSTRUÇÃO DE UNIDADE BÁSICA DE SAÚDE (UBS)</t>
  </si>
  <si>
    <t xml:space="preserve">1509 - AMPLIAÇÃO, REFORMA E REQUALIFICAÇÃO DE UNIDADE BÁSICA DE SAÚDE (UBS) </t>
  </si>
  <si>
    <t xml:space="preserve">1524 - E6567 - REFORMA DA UBS SÃO REMO - BUTANTÃ </t>
  </si>
  <si>
    <t xml:space="preserve">1525 - E6568 - CENTRO DE SAÚDE ESCOLA BUTANTÃ </t>
  </si>
  <si>
    <t xml:space="preserve">1526 - E6571 - REFORMA E MANUTENÇÃO DA UBS BUTANTÃ </t>
  </si>
  <si>
    <t xml:space="preserve">1529 - E1747 - EQUIPAMENTOS E MATERIAL PERMANENTE PARA UNIDADE BÁSICA DE SAÚDE - UBS </t>
  </si>
  <si>
    <t xml:space="preserve">1536 - E422 - EQUIPAMENTOS PARA A UBS REAL PARQUE </t>
  </si>
  <si>
    <t>1537 - E423 - EQUIPAMENTOS PARA A UBS BUTANTÃ</t>
  </si>
  <si>
    <t xml:space="preserve">1540 - E427 - CONSTRUÇÃO DA UBS PARQUE DAS FLORES </t>
  </si>
  <si>
    <t xml:space="preserve">1541 - E460 - MOBILIÁRIOS E EQUIPAMENTOS HOSPITALARES PARA AMA/UBS INTEGRADA CANGAIBA </t>
  </si>
  <si>
    <t>1546 - E3561 - CONSTRUÇÃO DE DUAS SALAS DE ATENDIMENTOS UBS JARDIM IVA - ITAQUERA</t>
  </si>
  <si>
    <t xml:space="preserve">1550 - E1667 - MELHORIAS NA SAÚDE PÚBLICA </t>
  </si>
  <si>
    <t xml:space="preserve">1555 - E1642 - CUSTEIO E AQUISIÇÃO DE EQUIPAMENTOS, MATERIAL E INSUMOS PARA HORA CERTA MÓVEL SANTANA </t>
  </si>
  <si>
    <t xml:space="preserve">1557 - E1616 - REFORMA, MANUTENÇÃO E EQUIPAMENTOS AMA CAPÃO REDONDO (ASSISTÊNCIA MÉDICA AMBULATORIAL) - AV. COMENDADOR SANT'ANNA, 774 - VILA FAZZEONI - 05866-000 </t>
  </si>
  <si>
    <t xml:space="preserve">1570 - E2638 - UBS JARDIM GUANABARA / UBS JARDIM GUARANI </t>
  </si>
  <si>
    <t xml:space="preserve">1571 - E2644 - CER CARANDIRU - CENTRO ESPECIALIZADO EM REABILITAÇÃO CARANDIRU/ZONA NORTE - EQUIPAMENTO PARA REALIZAÇÃO DE DIAGNÓSTICOS: EMISSÕES OTOACÚSTICAS (EOA) E POTENCIAL AUDITIVO EVOCADO (BERA) </t>
  </si>
  <si>
    <t xml:space="preserve">1574 - E2933 - MATERIAL DE USO PERMANENTE PARA UBS BARRO BRANCO, SITUADA NA RUA EDUARDO REUTER, 678, CEP 08473-533 - DISTRITO DE CIDADE TIRADENTES </t>
  </si>
  <si>
    <t xml:space="preserve">1578 - E2791 - CONSTRUÇÃO DE UBS - UNIDADE BÁSICA DE SAÚDE NA RUA MARIA PAPE, JARDIM LUCÉLIA, SÃO PAULO - SP - CEP 04852218 AO LADO DO COLÉGIO EURÍPEDES </t>
  </si>
  <si>
    <t>2191 - E3295 - REALIZAÇÃO DE PROJETO DE EMANCIPAÇÃO DA JUVENTUDE NA UBS IGUAÇU Total</t>
  </si>
  <si>
    <t>2209 - E54 - PROGRAMA DR SAÚDE PARA A REGIÃO DA PREFEITURA REGIONAL DE SÃO MIGUEL PAULISTA</t>
  </si>
  <si>
    <t xml:space="preserve">2213 - E2633 - UBS VILA ESPANHOLA - NIR MARIA CECILIA DONNAGELO - CER II FÓ/BRASILANDIA </t>
  </si>
  <si>
    <t xml:space="preserve">2509 - MANUTENÇÃO E OPERAÇÃO DE UNIDADE BÁSICA DE SAÚDE (UBS) </t>
  </si>
  <si>
    <t xml:space="preserve">2520 - MANUTENÇÃO E OPERAÇÃO PARA ATENDIMENTO AMBULATORIAL BÁSICO, DE ESPECIALIDADES E DE SERVIÇOS AUXILIARES DE DIAGNÓSTICO E TERAPIA </t>
  </si>
  <si>
    <t>3004 - BENEFÍCIOS E PREVIDÊNCIA DE FUNCIONÁRIOS</t>
  </si>
  <si>
    <t xml:space="preserve">4120 - GRATIFICAÇÃO DE MUNICIPALIZAÇÃO - SAÚDE - LEI 13.510/03 </t>
  </si>
  <si>
    <t xml:space="preserve">2524 - MANUTENÇÃO E OPERAÇÃO DE UNIDADES DO PROJETO REDENÇÃO </t>
  </si>
  <si>
    <t>302 - ASSISTÊNCIA HOSPITALAR E AMBULATORIAL</t>
  </si>
  <si>
    <t xml:space="preserve">1081 - REFORMA, TROCA DE MOBILIÁRIO E EQUIPAMENTOS DA SALA DE CHOQUE/EMERGÊNCIA - PRONTO SOCORRO DO HOSPITAL MUNICIPAL DR. MÓISES DEUTSCH - M´BOI MIRIM </t>
  </si>
  <si>
    <t xml:space="preserve">1082 - MANUTENÇÃO PREDIAL, VERBA DE CUSTEIO E AQUISIÇÃO DE EQUIPAMENTOS, MATERIAL E INSUMOS HOSPITALARES - ASSOCIAÇÃO BENEFICENTE DE ASSISTÊNCIA SOCIAL NOSSA SENHORA DO PARI </t>
  </si>
  <si>
    <t xml:space="preserve">1083 - REFORMA E AMPLIAÇÃO DO ALMOXARIFADO DO HOSPITAL MUNICIPAL DO CAMPO LIMPO - HOSPITAL MUNICIPAL DR. FERNANDO MAURO PIRES DA ROCHA </t>
  </si>
  <si>
    <t xml:space="preserve">1084 - CLIMATIZAÇÃO E AR CONDICIONADO DO BANCO DE LEITE DO HOSPITAL MUNICIPAL DO CAMPO LIMPO - HOSPITAL MUNICIPAL DR. FERNANDO MAURO PIRES DA ROCHA </t>
  </si>
  <si>
    <t xml:space="preserve">1085 - REFORMA E OPERACIONALIZAÇÃO DO CENTRAL DE MATERIAL DE ESTERILIZAÇÃO INCLUINDO A IMPLANTAÇÃO DO SISTEMA DE CONTROLE - HOSPITAL MUNICIPAL DO CAMPO LIMPO - HOSPITAL MUNICIPAL DR. FERNANDO MAURO PIRES DA ROCHA </t>
  </si>
  <si>
    <t xml:space="preserve">1086 - REFORMA ESTRUTURAL E CLIMATIZAÇÃO DO AMBULATÓRIO DE ESPECIALIDADES - HOSPITAL MUNICIPAL DO CAMPO LIMPO - HOSPITAL MUNICIPAL DR. FERNANDO MAURO PIRES DA ROCHA </t>
  </si>
  <si>
    <t xml:space="preserve">1087 - AQUISIÇÃO DE NOVO TOMÓGRAFO PARA CENTRO DE IMAGENS DO HOSPITAL MUNICIPAL DO CAMPO LIMPO - HOSPITAL MUNICIPAL DR. FERNANDO MAURO PIRES DA ROCHA </t>
  </si>
  <si>
    <t xml:space="preserve">1088 - REFORMA DO TELHADO (LAJE) DO PRONTO DO SOCORRO - HOSPITAL MUNICIPAL DO CAMPO LIMPO - HOSPITAL MUNICIPAL DR. FERNANDO MAURO PIRES DA ROCHA </t>
  </si>
  <si>
    <t xml:space="preserve">1094 - REFORMA, ADEQUAÇÃO E AMPLIAÇÃO PREDIAL DO PSM - MARIA ANTONIETA </t>
  </si>
  <si>
    <t xml:space="preserve">1115 - IMPLANTAÇÃO DO HOSPITAL MUNICIPAL DE PARELHEIROS </t>
  </si>
  <si>
    <t xml:space="preserve">1460 - E6758 - REFORMA ESTRUTURAL NO SERVIÇO TÉCNICO DE NUTRIÇÃO E DIETÉTICA (SND) </t>
  </si>
  <si>
    <t xml:space="preserve">1469 - E240 - COMPRA DE 4 (QUATRO) RESPIRADORES PARA A MATERNIDADE INTERLAGOS </t>
  </si>
  <si>
    <t xml:space="preserve">1474 - E635 - EQUIPAMENTOS PARA A REFORMA DO CENTRO CIRURGICO E SALA DE EMERGÊNCIA DO HOSPITAL MUNICIPAL DR. ALEXANDRE ZAIO </t>
  </si>
  <si>
    <t xml:space="preserve">1475 - E641 - EQUIPAMENTOS PARA O INSTITUTO DO CÂNCER DOUTOR ARNALDO VIEIRA DE CARVALHO </t>
  </si>
  <si>
    <t xml:space="preserve">1476 - E640 - REFORMA E AMPLIAÇÃO DA ENFERMARIA E MATERIAL E INSUMOS HOSPITALARES - ASSOCIAÇÃO BENEFICENTE DE ASSISTÊNCIA SOCIAL NOSSA SENHORA DO PARI </t>
  </si>
  <si>
    <t xml:space="preserve">1477 - E639 - EQUIPAMENTOS E MATERIAIS - INSTITUTO DR. SUEL ABUJAMRA </t>
  </si>
  <si>
    <t xml:space="preserve">1481 - E808 - AQUISIÇÃO DE INSUMOS HOSPITALARES - SECRETÁRIA DE SAÚDE </t>
  </si>
  <si>
    <t xml:space="preserve">1482 - E809 - EQUIPAMENTOS PARA O CENTRO CIRÚRGICO DO HOSPITAL DR ALÍPIO CORRÊA NETTO EM ERMELINO MATARAZZO </t>
  </si>
  <si>
    <t xml:space="preserve">1488 - E331 - EQUIPAMENTOS PARA O HOSPITAL SÃO LUIZ GONZAGA, NO TERMO DE CONVÊNIO 001/2016 </t>
  </si>
  <si>
    <t xml:space="preserve">1489 - E332 - EQUIPAMENTOS PARA O HOSPITAL PROF.DR. ALÍPIO CORRÊA NETTO ERMELINO MATARAZZO </t>
  </si>
  <si>
    <t>1490 - E333 - EQUIPAMENTOS PARA INSTITUTO DE CÂNCER DR. ARNALDO VIEIRA DE CARVALHO</t>
  </si>
  <si>
    <t xml:space="preserve">1491 - E334 - EQUIPAMENTOS PARA O HOSPITAL ARTHUR SABOYA - JABAQUARA </t>
  </si>
  <si>
    <t xml:space="preserve">1495 - E378 - EQUIPAMENTOS E ADEQUAÇÃO HOSPITAL ALEXANDRE ZAIO </t>
  </si>
  <si>
    <t xml:space="preserve">1496 - E379 - EQUIPAMENTOS PARA O HOSPITAL DO SERVIDOR PÚBLICO MUNICIPAL - HSPM </t>
  </si>
  <si>
    <t xml:space="preserve">1499 - E6556 - HOSPITAL DO CAMPO LIMPO - ADEQUAÇÃO DO ESPAÇO DESTINADO AO DESCANSO DOS FUNCIONÁRIOS E MOBILIÁRIO DO POSTO DE ENFERMAGEM DA SALA DE SUTURA. </t>
  </si>
  <si>
    <t xml:space="preserve">1506 - CONSTRUÇÃO DE HOSPITAIS </t>
  </si>
  <si>
    <t xml:space="preserve">1507 - AMPLIAÇÃO, REFORMA E REQUALIFICAÇÃO DE HOSPITAIS </t>
  </si>
  <si>
    <t xml:space="preserve">1512 - CONSTRUÇÃO DE UNIDADES DE PRONTO ATENDIMENTO (UPA) </t>
  </si>
  <si>
    <t>FMS/SMS;AHM</t>
  </si>
  <si>
    <t xml:space="preserve">1513 - AMPLIAÇÃO, REFORMA E REQUALIFICAÇÃO DE UNIDADES DE PRONTO ATENDIMENTO (UPA) </t>
  </si>
  <si>
    <t xml:space="preserve">1520 - AMPLIAÇÃO, REFORMA E REQUALIFICAÇÃO DE UNIDADE DE VIGILÂNCIA EM SAÚDE </t>
  </si>
  <si>
    <t xml:space="preserve">1523 - E6557 - REFORMA E RENOVAÇÃO DOS EQUIPAMENTOS DO SERVIÇO TÉCNICO DE NUTRIÇÃO DIETÉTICA (SND) DO HSPM </t>
  </si>
  <si>
    <t>1527 - E1744 - AQUISIÇÃO DE EQUIPAMENTOS - HOSPITAL MUNICIPAL TIDE SETUBAL - CNPJ : 46.392.148/0017-87.</t>
  </si>
  <si>
    <t xml:space="preserve">1528 - E1746 - AQUISIÇÃO DE EQUIPAMENTOS - INSTITUTO BRASILEIRO DE CONTROLE DO CÂNCER/IBCC </t>
  </si>
  <si>
    <t xml:space="preserve">1530 - E1748 - AQUISIÇÃO DE EQUIPAMENTOS - INSTITUTO ARNALDO VIEIRA DE CARVALHO, CNPJ: 60.945.854/0001-72 </t>
  </si>
  <si>
    <t xml:space="preserve">1531 - E1749 - AQUISIÇÃO DE EQUIPAMENTOS - HOSPITAL ALÍPIO CORREIA NETTO (HOSPITAL DE ERMELINO MATARAZZO) </t>
  </si>
  <si>
    <t xml:space="preserve">1532 - E1751 - IMPLANTAÇÃO DE EQUIPAMENTOS - HOSPITAL MUNICIPAL PROFº DR. WALDOMIRO DE PAULA (PLANALTO) </t>
  </si>
  <si>
    <t xml:space="preserve">1533 - E2675 - AMPLIAÇÃO DE ATENDIMENTO DO INSTITUTO SUEL ABUJAMRA </t>
  </si>
  <si>
    <t xml:space="preserve">1534 - E2674 - REFORMA E COMPRA DE INSUMOS PARA HOSPITAL IGNÁCIO DE PROENÇA NA MOOCA </t>
  </si>
  <si>
    <t xml:space="preserve">1535 - E6510 - EQUIPAMENTOS PARA O INSTITUTO SUEL ABUMJARA </t>
  </si>
  <si>
    <t xml:space="preserve">1538 - E424 - AQUISIÇÃO DE 2 CAMAS HOSPITALARES PARA OBESO PARA O HOSPITAL SÃO LUIZ GONZAGA </t>
  </si>
  <si>
    <t xml:space="preserve">1539 - E425 - AQUISIÇÃO DE 5 MACAS HOSPITALARES PARA OBESO PARA O HOSPITAL SÃO LUIZ GONZAGA </t>
  </si>
  <si>
    <t xml:space="preserve">1542 - E467 - AMPLIAÇÃO DA CAPACIDADE DE ATENDIMENTO PELO SUS - INSTITUTO SUEL ABUJAMRA </t>
  </si>
  <si>
    <t xml:space="preserve">1543 - E473 - AMPLIAÇÃO DA CAPACIDADE DE ATENDIMENTO DA ASSOCIAÇÃO CRUZ VERDE </t>
  </si>
  <si>
    <t xml:space="preserve">1544 - E474 - AMPLIAÇÃO DA CAPACIDADE DE ATENDIMENTO DE ATENÇÃO ESPECIALIZADA DO INSTITUTO DO CÂNCER DR. ARNALDO VIEIRA DE CARVALHO </t>
  </si>
  <si>
    <t xml:space="preserve">1545 - E3518 - MATERIAIS E MELHORIAS NO INSTITUTO BRASILEIRO DE CONTROLE DO CÂNCER (IBCC) - ALCANTARA MACHADO, 2576, MOOCA </t>
  </si>
  <si>
    <t xml:space="preserve">1549 - E1591 - REFORMAS, ADEQUAÇÃO E EQUIPAMENTOS PARA O HOSPITAL MUNICIPAL ALEXANDRE ZAIO </t>
  </si>
  <si>
    <t xml:space="preserve">1551 - E1631 - CUSTEIO E AQUISIÇÃO DE EQUIPAMENTOS, MATERIAL E INSUMOS HOSPITALARES PARA A ASSOCIAÇÃO BENEFICENTE DE ASSISTÊNCIA SOCIAL NOSSA SENHORA DO PARI </t>
  </si>
  <si>
    <t xml:space="preserve">1552 - E1632 - CUSTEIO E AQUISIÇÃO DE EQUIPAMENTOS, MATERIAL E INSUMOS HOSPITALARES </t>
  </si>
  <si>
    <t xml:space="preserve">1553 - E1634 - CUSTEIO E AQUISIÇÃO DE EQUIPAMENTOS, MATERIAL E INSUMOS HOSPITALARES PARA O HOSPITAL MANDAQUI </t>
  </si>
  <si>
    <t xml:space="preserve">1554 - E1638 - CUSTEIO E AQUISIÇÃO DE EQUIPAMENTOS, MATERIAL E INSUMOS HOSPITALARES PARA A REDE DE REABILITAÇÃO LUCY MONTORO (VILA MARIANA) </t>
  </si>
  <si>
    <t xml:space="preserve">1556 - E1615 - AQUISIÇÃO DE MATERIAIS E INSUMOS HOSPITALARES - INSTITUTO DO CÂNCER ARNALDO VIEIRA DE CARVALHO - CNPJ 60.945.954/0001-72 - RUA DR. CESÁRIO MOTTA JUNIOR, 112 </t>
  </si>
  <si>
    <t xml:space="preserve">1558 - E2965 - EQUIPAMENTOS E CUSTEIO - INSTITUTO BRASILEIRO DE CONTROLE DO CÂNCER - AV. ALCÂNTARA MACHADO, 2576 CNPJ- 62.932.942/0001-65 </t>
  </si>
  <si>
    <t xml:space="preserve">1560 - E2990 - REFORMA DE ELEVADORES - HOSPITAL TIDE SETUBAL </t>
  </si>
  <si>
    <t>1561 - E2995 - AQUISIÇÃO DE MÁQUINA DA CENTRAL DE ESTERILIZAÇÃO DE MATERIAL CIRÚRGICO DO HOSPITAL MUNICIPAL E MATERNIDADE ESCOLA DR. MARIO DE MORAES A. SILVA</t>
  </si>
  <si>
    <t xml:space="preserve">1562 - E2999 - REFORMA DO HOSPITAL MUNICIPAL PROFESSOR WALDOMIRO DE PAULA (HOSPITAL PLANALTO) </t>
  </si>
  <si>
    <t xml:space="preserve">1563 - E3000 - REFORMA DO HOSPITAL MUNICIPAL PROFESSOR DR. ALÍPIO CORRÊA NETTO </t>
  </si>
  <si>
    <t xml:space="preserve">1564 - E3705 - AQUISIÇÃO DE EQUIPAMENTOS HOSPITALARES PARA O HOSPITAL SÃO LUIZ GONZAGA DA IRMANDADE DA SANTA CASA DE MISERICÓRDIA DE SÃO PAULO </t>
  </si>
  <si>
    <t xml:space="preserve">1565 - E3706 - AMPLIAÇÃO DE LEITOS HOSPITALARES E COMPRA DE EQUIPAMENTOS PARA O INSTITUTO DO CÂNCER DR. ARNALDO VIEIRA DE CARVALHO </t>
  </si>
  <si>
    <t xml:space="preserve">1566 - E3763 - AMPLIAÇÃO DE LEITOS HOSPITALARES E COMPRA DE EQUIPAMENTOS PARA O HOSPITAL MUNICIPAL DR. IGNÁCIO PROENÇA DE GOUVÊA </t>
  </si>
  <si>
    <t xml:space="preserve">1568 - E2636 - AQUISIÇÃO PARA O AMBULATÓRIO DE ESPECIALIDADES FREGUESIA DO Ó DE 1 APARELHO DE AR-CONDICIONADO/8 ARMÁRIOS/6 BALANÇAS/70 CADEIRAS/8 COMPUTADORES/1 DISPENSER/1 ELETROCARDIÓGRAFO/2 ESFIGMOMANÔMETRO E OUTROS EQUIPAMENTOS </t>
  </si>
  <si>
    <t xml:space="preserve">1569 - E2637 - AQUISIÇÃO PARA O RHC HOSPITAL DIA FREGUESIA/BRASILÂNDIA DE 1 ARMÁRIO/1 ASPIRADOR/3 BALANÇAS/1 BISTURI/3 BRAÇADEIRAS/8 CADEIRAS/1 COLUNA OFTALMOLÓGICA/10 ESFIGMOMANÔMETRO/10 ESTANTES/2 FOCOS/1 LENSÔMETRO/6 LONGARINAS E OUTROS EQUIPAMENTOS </t>
  </si>
  <si>
    <t xml:space="preserve">1572 - E293 - MATERIAL PERMANENTE PARA O HOSPITAL MUNICIPAL DO TATUAPÉ DR. CARMINO CARICCHIO, AV. CELSO GARCIA, 4815 - TATUAPÉ </t>
  </si>
  <si>
    <t xml:space="preserve">2018 - CAMPANHA OFTALMOLÓGICA NO HOSPITAL MUNICIPAL M´BOI MIRIM </t>
  </si>
  <si>
    <t xml:space="preserve">1573 - E311 - MATERIAIS PERMANENTES PARA O HOSPITAL MUNICIPAL ERMELINO MATARAZZO PROF. DR. ALIPIO CORREA NETTO </t>
  </si>
  <si>
    <t xml:space="preserve">2033 - SANTA CASA DE MISERICÓRDIA DE SANTO AMARO </t>
  </si>
  <si>
    <t xml:space="preserve">2035 - INSTITUTO DO CÂNCER DR. ARNALDO VIEIRA DE CARVALHO PARA MANUTENÇÃO E ATENDIMENTO AOS PACIENTES DO SUS </t>
  </si>
  <si>
    <t xml:space="preserve">2036 - INSTITUTO BRASILEIRO DE CONTROLE DO CÂNCER PARA MANUTENÇÃO E ATENDIMENTO AOS PACIENTES COM DIAGNÓSTICO DE CÂNCER </t>
  </si>
  <si>
    <t xml:space="preserve">2194 - E638 - MATERIAIS PARA O CENTRO CIRÚRGICO DO HOSPITAL MUNICIPAL PROFESSOR WALDOMIRO DE PAULA, NA REGIÃO DE ITAQUERA </t>
  </si>
  <si>
    <t xml:space="preserve">2196 - E2672 - MANUTENÇÃO E ATENDIMENTO DO HOSPITAL DO PARI </t>
  </si>
  <si>
    <t>2197 - E2669 - AUXÍLIO FINANCEIRO PARA O INSTITUTO BRASILEIRO DE CONTROLE DO CÂNCER - IBCC</t>
  </si>
  <si>
    <t xml:space="preserve">2198 - E413 - AUXÍLIO FINANCEIRO PARA O HOSPITAL NOSSA SENHORA DO PARI </t>
  </si>
  <si>
    <t xml:space="preserve">2199 - E414 - AUXÍLIO FINANCEIRO PARA O INSTITUTO BRASILEIRO DE CONTROLE DO CÂNCER - IBCC </t>
  </si>
  <si>
    <t xml:space="preserve">2200 - E415 - AUXÍLIO FINANCEIRO PARA O INSTITUTO DO CÂNCER ARNALDO VIEIRA DE CARVALHO </t>
  </si>
  <si>
    <t xml:space="preserve">2201 - E416 - AUXÍLIO FINANCEIRO PARA O HOSPITAL DO RIM E HIPERTENSÃO </t>
  </si>
  <si>
    <t xml:space="preserve">2202 - E426 - AUXILIO FINANCEIRO PARA O HOSPITAL MUNICIPAL TIDE SETÚBAL </t>
  </si>
  <si>
    <t xml:space="preserve">2203 - E1592 - ATENDIMENTO À DEMANDA DE EXAMES DO INSTITUTO DO CÂNCER DR. ARNALDO CNPJ 60.945.854/0001-72 </t>
  </si>
  <si>
    <t xml:space="preserve">2204 - E76 - CUSTEIO E MANUTENÇÃO DO INSTITUTO BRASILEIRO DO CONTROLE DO CÂNCER - IBCC </t>
  </si>
  <si>
    <t xml:space="preserve">2205 - E77 - CUSTEIO E MANUTENÇÃO DO HOSPITAL DO SERVIDOR PUBLICO MUNICIPAL </t>
  </si>
  <si>
    <t xml:space="preserve">2206 - E78 - CUSTEIO E MANUTENÇÃO DO HOSPITAL MUNICIPAL SÃO LUIZ GONZAGA / HOSPITAL SANTA CASA </t>
  </si>
  <si>
    <t xml:space="preserve">2207 - E79 - CUSTEIO E MANUTENÇÃO DO HOSPITAL MUNICIPAL CÁRMINO CARICHIO / HOSPITAL DO TATUAPÉ </t>
  </si>
  <si>
    <t xml:space="preserve">2210 - E1630 - CUSTEIO PARA UTILIZAÇÃO DO SISTEMA DE SAÚDE INSTITUTO DR. SUEL ABUJAMRA </t>
  </si>
  <si>
    <t xml:space="preserve">2214 - E2634 - AUXÍLIO FINANCEIRO PARA O HOSPITAL DO SERVIDOR PÚBLICO </t>
  </si>
  <si>
    <t xml:space="preserve">2215 - E2639 - AUXILIO FINANCEIRO PARA O INSTITUTO DO CÂNCER DR. ARNALDO </t>
  </si>
  <si>
    <t>2216 - E2640 - AUXILIO FINANCEIRO PARA O IBCC</t>
  </si>
  <si>
    <t xml:space="preserve">2217 - E2641 - AUXÍLIO FINANCEIRO PARA O HOSPITAL DO PARI </t>
  </si>
  <si>
    <t>2219 - E2643 - AUXÍLIO FINANCEIRO PARA O AC CAMARGO</t>
  </si>
  <si>
    <t>2220 - E6619 - CUSTEIO E MATERIAL DE CONSUMO PARA O HOSPITAL NOSSA SENHORA DO PARI</t>
  </si>
  <si>
    <t xml:space="preserve">2221 - E6620 - CUSTEIO E MATERIAL DE CONSUMO PARA O INSTITUTO DO CÂNCER ARNALDO VIEIRA DE CARVALHO </t>
  </si>
  <si>
    <t>2222 - E2196 - INSTITUTO DO CÂNCER ARNALDO VIEIRA DE CARVALHO - LAGO DO AROUCHE, 66 - REPÚBLICA</t>
  </si>
  <si>
    <t xml:space="preserve">2223 - E6533 - RECURSOS PARA O INSTITUTO BRASILEIRO DO CONTROLE AO CÂNCER - IBCC - CNPJ: 62.932.942/0001-65 NA AV. ALCÂNTARA MACHADO, 2576, MOOCA </t>
  </si>
  <si>
    <t xml:space="preserve">2224 - E6534 - RECURSO PARA A ASSOCIAÇÃO CRUZ VERDE - CNPJ: 60.762.846/0001-90 NA RUA DR. DIOGO DE FARIA, 695, VILA CLEMENTINO, SÃO PAULO - SP </t>
  </si>
  <si>
    <t>2225 - E6537 - RECURSO PARA O GRUPO DE APOIO AO ADOLESCENTE E À CRIANÇA COM CÂNCER - GRAACC - CNPJ:67.185.694/0001-50 ENDEREÇO: RUA PEDRO DE TOLEDO, 572, VILA CLEMENTINO</t>
  </si>
  <si>
    <t>2507 - MANUTENÇÃO E OPERAÇÃO DE HOSPITAIS</t>
  </si>
  <si>
    <t xml:space="preserve">2513 - MANUTENÇÃO E OPERAÇÃO DE UNIDADES DE PRONTO ATENDIMENTO (UPA) </t>
  </si>
  <si>
    <t xml:space="preserve">2514 - MANUTENÇÃO E OPERAÇÃO DE SERVIÇO DE ATENDIMENTO MÉDICO DE URGÊNCIA (SAMU) </t>
  </si>
  <si>
    <t>2517 - MANUTENÇÃO E OPERAÇÃO DE UNIDADES DE PRONTO SOCORRO</t>
  </si>
  <si>
    <t xml:space="preserve">2519 - MANUTENÇÃO E OPERAÇÃO DA ASSISTÊNCIA FARMACÊUTICA </t>
  </si>
  <si>
    <t xml:space="preserve">2521 - MANUTENÇÃO E OPERAÇÃO DO PROGRAMA MELHOR EM CASA </t>
  </si>
  <si>
    <t xml:space="preserve">4107 - ADMINISTRAÇÃO DE MATERIAL MÉDICO HOSPITALAR E AMBULATORIAL </t>
  </si>
  <si>
    <t xml:space="preserve">4113 - SISTEMA MUNICIPAL DE REGULAÇÃO, CONTROLE, AVALIAÇÃO E AUDITORIA DO SUS </t>
  </si>
  <si>
    <t xml:space="preserve">4121 - SERVIDORES COMISSIONADOS NO HOSPITAL SERV. PÚBLCO MUNICIPAL - HSPM </t>
  </si>
  <si>
    <t xml:space="preserve">9204 - PROJETO DE REESTRUTURAÇÃO E QUALIFICAÇÃO DAS REDES ASSISTENCIAIS DA CIDADE DE SÃO PAULO- AVANÇA SAÚDE SP </t>
  </si>
  <si>
    <t>303 - SUPORTE PROFILÁTICO E TERAPÊUTICO</t>
  </si>
  <si>
    <t>304 - VIGILÂNCIA SANITÁRIA</t>
  </si>
  <si>
    <t xml:space="preserve">1567 - E2635 - AQUISIÇÃO DE 7 BALANÇAS/1 BEBEDOURO/20 CADEIRAS/3 COMPUTADORES/10 ESTANTES/3 IMPRESSORAS/25 LONGARINAS/15 VENTILADORES PARA O CR/DST/AIDS FREGUESIA DO Ó </t>
  </si>
  <si>
    <t xml:space="preserve">2212 - E2989 - AMPLIAÇÃO NO ATENDIMENTO DO PROJETO DE AÇÃO COMUNITÁRIA - MEU CORPO MEU BEM - AÇÕES DE PREVENÇÕES DE HIV/AIDS E OUTRAS DST COM JOVENS E ADULTOS - CASA DE ASSISTÊNCIA FILADÉLFIA </t>
  </si>
  <si>
    <t xml:space="preserve">2522 - MANUTENÇÃO E OPERAÇÃO DE VIGILÂNCIA EM SAÚDE </t>
  </si>
  <si>
    <t xml:space="preserve">2523 - MANUTENÇÃO E OPERAÇÃO DOS SERVIÇOS DE DST / AIDS </t>
  </si>
  <si>
    <t xml:space="preserve">PROMOÇÃO DE VIDAS SAUDÁVEIS </t>
  </si>
  <si>
    <t>16 - HABITAÇÃO</t>
  </si>
  <si>
    <t>451 - INFRA-ESTRUTURA URBANA</t>
  </si>
  <si>
    <t>3002 - ACESSO À MORADIA ADEQUADA</t>
  </si>
  <si>
    <t xml:space="preserve">1039 - CONSTRUÇÃO DE UNIDADES HABITACIONAIS - EMPREENDIMENTO HABITACIONAL DE INTERESSE SOCIAL - EHIS - TERRA PROMETIDA/PETROBRÁS - LEI N° 15.842/2013 </t>
  </si>
  <si>
    <t xml:space="preserve">1653 - E2957 - FOMENTO E INCENTIVO A REALIZAÇÃO DE PROJETOS DE HABITAÇÃO NO MUNICÍPIO DE SÃO PAULO </t>
  </si>
  <si>
    <t>3354 - CONSTRUÇÃO DE UNIDADES HABITACIONAIS</t>
  </si>
  <si>
    <t>3356 - REGULARIZAÇÃO FUNDIÁRIA</t>
  </si>
  <si>
    <t xml:space="preserve">3357 - URBANIZAÇÃO DE FAVELAS </t>
  </si>
  <si>
    <t>482 - HABITAÇÃO URBANA</t>
  </si>
  <si>
    <t xml:space="preserve">1030 - EQUIPAMENTO DOMÉSTICO PARA UNIDADES HABITACIONAIS </t>
  </si>
  <si>
    <t>FMD/SF</t>
  </si>
  <si>
    <t xml:space="preserve">1276 - PROJETOS E AÇÕES DE APOIO HABITACIONAL </t>
  </si>
  <si>
    <t>FMD/SF/FMH</t>
  </si>
  <si>
    <t xml:space="preserve">1652 - E6640 - OBRAS DE REGULARIZAÇÃO PARA OBTENÇÃO DE AUTO DE VISTORIA DO CORPO DE BOMBEIROS (AVCB) EM EMPREENDIMENTOS HABITACIONAIS DA COMPANHIA DE SÃO PAULO - COHAB SP </t>
  </si>
  <si>
    <t xml:space="preserve">1725 - E3263 - OBRAS DE REGULARIZAÇÃO PARA OBTENÇÃO DE AUTO DE VISTORIA DO CORPO DE BOMBEIROS (AVCB) - COHAB PARQUE FERNANDA </t>
  </si>
  <si>
    <t xml:space="preserve">1726 - E435 - OBRAS DE REGULARIZAÇÃO PARA OBTENÇÃO DE AUTO DE VISTORIA DO CORPO DE BOMBEIROS (AVCB) EM EMPREENDIMENTOS HABITACIONAIS </t>
  </si>
  <si>
    <t xml:space="preserve">1727 - E94 - OBRAS DE REGULARIZAÇÃO PARA OBTENÇÃO DE AUTO DE VISTORIA DO CORPO DE BOMBEIROS (AVCB) EM EMPREENDIMENTOS HABITACIONAIS </t>
  </si>
  <si>
    <t xml:space="preserve">1733 - E2180 - OBRAS DE REGULARIZAÇÃO PARA OBTENÇÃO DE AUTO DE VISTORIA DO CORPO DE BOMBEIROS (AVCB) EM EMPREENDIMENTOS HABITACIONAIS </t>
  </si>
  <si>
    <t xml:space="preserve">1734 - E376 - OBRAS DE REGULARIZAÇÃO PARA OBTENÇÃO DE AUTO DE VISTORIA DO CORPO DE BOMBEIROS (AVCB) EM EMPREENDIMENTOS HABITACIONAIS </t>
  </si>
  <si>
    <t xml:space="preserve">1736 - E6741 - OBRAS DE REGULARIZAÇÃO PARA OBTENÇÃO DE AUTO DE VISTORIA DO CORPO DE BOMBEIROS (AVCB) NO CINGAPURA IMIGRANTES II. </t>
  </si>
  <si>
    <t xml:space="preserve">2635 - SERVIÇO DE MORADIA TRANSITÓRIA </t>
  </si>
  <si>
    <t xml:space="preserve">3353 - AMPLIAÇÃO, REFORMA E REQUALIFICAÇÃO DE UNIDADES HABITACIONAIS </t>
  </si>
  <si>
    <t xml:space="preserve">3354 - CONSTRUÇÃO DE UNIDADES HABITACIONAIS </t>
  </si>
  <si>
    <t xml:space="preserve">3356 - REGULARIZAÇÃO FUNDIÁRIA </t>
  </si>
  <si>
    <t xml:space="preserve">3358 - LOCAÇÃO SOCIAL </t>
  </si>
  <si>
    <t>3005 - PROMOÇÃO DA SUSTENTABILIDADE AMBIENTAL</t>
  </si>
  <si>
    <t xml:space="preserve">3355 - EXECUÇÃO DO PROGRAMA DE MANANCIAIS </t>
  </si>
  <si>
    <t>17- Saneamento</t>
  </si>
  <si>
    <t>3005 - Promoção da sustentabilidade ambiental</t>
  </si>
  <si>
    <t xml:space="preserve">1007 - CANALIZAÇÃO CÓRREGO CORDEIRO E CONSTRUÇÃO DE PISCINÕES </t>
  </si>
  <si>
    <t xml:space="preserve">1008 - CANALIZAÇÃO CÓRREGO POLI - JARDINS INTERNACIONAL E D.BOSCO - SAMARO </t>
  </si>
  <si>
    <t xml:space="preserve">1009 - CANALIZAÇÃO CÓRREGO SEBASTIÃO ANDRADE BONANI </t>
  </si>
  <si>
    <t xml:space="preserve">1010 - CANALIZAÇÃO CÓRREGO ZAVUVUS - ÁREA LINDEIRA PREFEITURA REGIONAL C. ADEMAR </t>
  </si>
  <si>
    <t>1011 - CANALIZAÇÃO CÓRREGO TANQUINHO - RESIDENCIAL PALMARES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</si>
</sst>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#,##0.00"/>
    <numFmt numFmtId="169" formatCode="[$R$ -416]#,##0.00"/>
    <numFmt numFmtId="170" formatCode="&quot;$&quot;#,##0.00"/>
    <numFmt numFmtId="171" formatCode="_([$R$ -416]* #,##0.00_);_([$R$ -416]* \(#,##0.00\);_([$R$ -416]* &quot;-&quot;??_);_(@_)"/>
    <numFmt numFmtId="172" formatCode="[$R$-416]#,##0.00;\-[$R$-416]#,##0.00"/>
  </numFmts>
  <fonts count="24">
    <font>
      <sz val="10"/>
      <color indexed="8"/>
      <name val="Arial"/>
      <family val="0"/>
    </font>
    <font>
      <sz val="10"/>
      <name val="Arial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24"/>
      <color indexed="8"/>
      <name val="Calibri"/>
      <family val="0"/>
    </font>
    <font>
      <sz val="10"/>
      <name val="Calibri"/>
      <family val="0"/>
    </font>
    <font>
      <sz val="10"/>
      <color indexed="10"/>
      <name val="Calibri"/>
      <family val="0"/>
    </font>
    <font>
      <b/>
      <sz val="8"/>
      <color indexed="10"/>
      <name val="Calibri"/>
      <family val="0"/>
    </font>
    <font>
      <sz val="11"/>
      <color indexed="8"/>
      <name val="Calibri"/>
      <family val="0"/>
    </font>
    <font>
      <sz val="24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4"/>
      <name val="Calibri"/>
      <family val="0"/>
    </font>
    <font>
      <sz val="10"/>
      <color indexed="8"/>
      <name val="Roboto"/>
      <family val="0"/>
    </font>
    <font>
      <b/>
      <sz val="10"/>
      <name val="Arial"/>
      <family val="0"/>
    </font>
    <font>
      <sz val="11"/>
      <name val="Calibri"/>
      <family val="0"/>
    </font>
    <font>
      <sz val="10"/>
      <color indexed="63"/>
      <name val="Calibri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1"/>
      <color indexed="10"/>
      <name val="Calibri"/>
      <family val="0"/>
    </font>
    <font>
      <sz val="8"/>
      <name val="Tahoma"/>
      <family val="2"/>
    </font>
    <font>
      <sz val="9"/>
      <color indexed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wrapText="1"/>
    </xf>
    <xf numFmtId="0" fontId="1" fillId="2" borderId="0" xfId="0" applyFont="1" applyFill="1" applyAlignment="1">
      <alignment/>
    </xf>
    <xf numFmtId="0" fontId="10" fillId="0" borderId="5" xfId="0" applyFont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5" fillId="2" borderId="7" xfId="0" applyFont="1" applyFill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7" xfId="0" applyFont="1" applyFill="1" applyBorder="1" applyAlignment="1">
      <alignment/>
    </xf>
    <xf numFmtId="0" fontId="10" fillId="0" borderId="5" xfId="0" applyFont="1" applyBorder="1" applyAlignment="1">
      <alignment wrapText="1"/>
    </xf>
    <xf numFmtId="0" fontId="10" fillId="2" borderId="1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168" fontId="5" fillId="0" borderId="1" xfId="0" applyNumberFormat="1" applyFont="1" applyBorder="1" applyAlignment="1">
      <alignment horizontal="left"/>
    </xf>
    <xf numFmtId="168" fontId="10" fillId="0" borderId="6" xfId="0" applyNumberFormat="1" applyFont="1" applyBorder="1" applyAlignment="1">
      <alignment horizontal="left"/>
    </xf>
    <xf numFmtId="168" fontId="10" fillId="2" borderId="1" xfId="0" applyNumberFormat="1" applyFont="1" applyFill="1" applyBorder="1" applyAlignment="1">
      <alignment horizontal="left" wrapText="1"/>
    </xf>
    <xf numFmtId="10" fontId="10" fillId="2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168" fontId="5" fillId="0" borderId="0" xfId="0" applyNumberFormat="1" applyFont="1" applyAlignment="1">
      <alignment horizontal="left"/>
    </xf>
    <xf numFmtId="168" fontId="10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5" fillId="2" borderId="1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10" fontId="5" fillId="2" borderId="1" xfId="0" applyNumberFormat="1" applyFont="1" applyFill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" xfId="0" applyFont="1" applyBorder="1" applyAlignment="1">
      <alignment/>
    </xf>
    <xf numFmtId="168" fontId="2" fillId="0" borderId="1" xfId="0" applyNumberFormat="1" applyFont="1" applyBorder="1" applyAlignment="1">
      <alignment horizontal="left"/>
    </xf>
    <xf numFmtId="168" fontId="2" fillId="3" borderId="1" xfId="0" applyNumberFormat="1" applyFont="1" applyFill="1" applyBorder="1" applyAlignment="1">
      <alignment horizontal="left"/>
    </xf>
    <xf numFmtId="10" fontId="3" fillId="2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168" fontId="10" fillId="2" borderId="1" xfId="0" applyNumberFormat="1" applyFont="1" applyFill="1" applyBorder="1" applyAlignment="1">
      <alignment horizontal="left"/>
    </xf>
    <xf numFmtId="10" fontId="5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10" fontId="10" fillId="0" borderId="1" xfId="0" applyNumberFormat="1" applyFont="1" applyBorder="1" applyAlignment="1">
      <alignment horizontal="left"/>
    </xf>
    <xf numFmtId="168" fontId="5" fillId="0" borderId="6" xfId="0" applyNumberFormat="1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8" fontId="3" fillId="0" borderId="1" xfId="0" applyNumberFormat="1" applyFont="1" applyBorder="1" applyAlignment="1">
      <alignment horizontal="left"/>
    </xf>
    <xf numFmtId="168" fontId="2" fillId="2" borderId="1" xfId="0" applyNumberFormat="1" applyFont="1" applyFill="1" applyBorder="1" applyAlignment="1">
      <alignment horizontal="left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 textRotation="90"/>
    </xf>
    <xf numFmtId="168" fontId="10" fillId="0" borderId="1" xfId="0" applyNumberFormat="1" applyFont="1" applyBorder="1" applyAlignment="1">
      <alignment horizontal="left" wrapText="1"/>
    </xf>
    <xf numFmtId="168" fontId="15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left"/>
    </xf>
    <xf numFmtId="168" fontId="16" fillId="0" borderId="1" xfId="0" applyNumberFormat="1" applyFont="1" applyBorder="1" applyAlignment="1">
      <alignment horizontal="left"/>
    </xf>
    <xf numFmtId="168" fontId="16" fillId="0" borderId="1" xfId="0" applyNumberFormat="1" applyFont="1" applyBorder="1" applyAlignment="1">
      <alignment horizontal="left" wrapText="1"/>
    </xf>
    <xf numFmtId="10" fontId="16" fillId="0" borderId="1" xfId="0" applyNumberFormat="1" applyFont="1" applyBorder="1" applyAlignment="1">
      <alignment horizontal="left"/>
    </xf>
    <xf numFmtId="168" fontId="10" fillId="0" borderId="14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8" fontId="2" fillId="0" borderId="1" xfId="0" applyNumberFormat="1" applyFont="1" applyBorder="1" applyAlignment="1">
      <alignment/>
    </xf>
    <xf numFmtId="168" fontId="2" fillId="3" borderId="1" xfId="0" applyNumberFormat="1" applyFont="1" applyFill="1" applyBorder="1" applyAlignment="1">
      <alignment/>
    </xf>
    <xf numFmtId="10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4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 horizontal="left"/>
    </xf>
    <xf numFmtId="170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168" fontId="2" fillId="0" borderId="1" xfId="0" applyNumberFormat="1" applyFont="1" applyBorder="1" applyAlignment="1">
      <alignment horizontal="right"/>
    </xf>
    <xf numFmtId="168" fontId="2" fillId="3" borderId="1" xfId="0" applyNumberFormat="1" applyFont="1" applyFill="1" applyBorder="1" applyAlignment="1">
      <alignment horizontal="right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4" fontId="5" fillId="0" borderId="1" xfId="0" applyNumberFormat="1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left" wrapText="1"/>
    </xf>
    <xf numFmtId="170" fontId="10" fillId="0" borderId="1" xfId="0" applyNumberFormat="1" applyFont="1" applyBorder="1" applyAlignment="1">
      <alignment horizontal="left" wrapText="1"/>
    </xf>
    <xf numFmtId="10" fontId="10" fillId="0" borderId="1" xfId="0" applyNumberFormat="1" applyFont="1" applyBorder="1" applyAlignment="1">
      <alignment horizontal="left" wrapText="1"/>
    </xf>
    <xf numFmtId="171" fontId="5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68" fontId="3" fillId="0" borderId="1" xfId="0" applyNumberFormat="1" applyFont="1" applyBorder="1" applyAlignment="1">
      <alignment horizontal="right"/>
    </xf>
    <xf numFmtId="168" fontId="3" fillId="6" borderId="1" xfId="0" applyNumberFormat="1" applyFont="1" applyFill="1" applyBorder="1" applyAlignment="1">
      <alignment horizontal="right"/>
    </xf>
    <xf numFmtId="10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textRotation="90"/>
    </xf>
    <xf numFmtId="0" fontId="9" fillId="7" borderId="5" xfId="0" applyFont="1" applyFill="1" applyBorder="1" applyAlignment="1">
      <alignment horizontal="center" vertical="center" textRotation="90"/>
    </xf>
    <xf numFmtId="0" fontId="9" fillId="7" borderId="6" xfId="0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170" fontId="10" fillId="2" borderId="1" xfId="0" applyNumberFormat="1" applyFont="1" applyFill="1" applyBorder="1" applyAlignment="1">
      <alignment horizontal="left"/>
    </xf>
    <xf numFmtId="4" fontId="10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72" fontId="10" fillId="0" borderId="1" xfId="0" applyNumberFormat="1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8" fontId="3" fillId="0" borderId="1" xfId="0" applyNumberFormat="1" applyFont="1" applyBorder="1" applyAlignment="1">
      <alignment horizontal="left" wrapText="1"/>
    </xf>
    <xf numFmtId="168" fontId="3" fillId="3" borderId="1" xfId="0" applyNumberFormat="1" applyFont="1" applyFill="1" applyBorder="1" applyAlignment="1">
      <alignment horizontal="left" wrapText="1"/>
    </xf>
    <xf numFmtId="168" fontId="3" fillId="3" borderId="1" xfId="0" applyNumberFormat="1" applyFont="1" applyFill="1" applyBorder="1" applyAlignment="1">
      <alignment horizontal="left"/>
    </xf>
    <xf numFmtId="10" fontId="3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9" fontId="3" fillId="3" borderId="8" xfId="0" applyNumberFormat="1" applyFont="1" applyFill="1" applyBorder="1" applyAlignment="1">
      <alignment horizontal="center" vertical="center" wrapText="1"/>
    </xf>
    <xf numFmtId="169" fontId="3" fillId="3" borderId="8" xfId="0" applyNumberFormat="1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 textRotation="90"/>
    </xf>
    <xf numFmtId="0" fontId="4" fillId="7" borderId="5" xfId="0" applyFont="1" applyFill="1" applyBorder="1" applyAlignment="1">
      <alignment horizontal="center" vertical="center" textRotation="90"/>
    </xf>
    <xf numFmtId="0" fontId="4" fillId="7" borderId="6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wrapText="1"/>
    </xf>
    <xf numFmtId="169" fontId="5" fillId="0" borderId="1" xfId="0" applyNumberFormat="1" applyFont="1" applyBorder="1" applyAlignment="1">
      <alignment horizontal="left" wrapText="1"/>
    </xf>
    <xf numFmtId="169" fontId="10" fillId="0" borderId="1" xfId="0" applyNumberFormat="1" applyFont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168" fontId="2" fillId="0" borderId="1" xfId="0" applyNumberFormat="1" applyFont="1" applyBorder="1" applyAlignment="1">
      <alignment horizontal="left" wrapText="1"/>
    </xf>
    <xf numFmtId="168" fontId="2" fillId="3" borderId="1" xfId="0" applyNumberFormat="1" applyFont="1" applyFill="1" applyBorder="1" applyAlignment="1">
      <alignment horizontal="left" wrapText="1"/>
    </xf>
    <xf numFmtId="169" fontId="2" fillId="3" borderId="1" xfId="0" applyNumberFormat="1" applyFont="1" applyFill="1" applyBorder="1" applyAlignment="1">
      <alignment horizontal="left" wrapText="1"/>
    </xf>
    <xf numFmtId="169" fontId="1" fillId="0" borderId="0" xfId="0" applyNumberFormat="1" applyFont="1" applyAlignment="1">
      <alignment/>
    </xf>
    <xf numFmtId="0" fontId="8" fillId="2" borderId="0" xfId="0" applyFont="1" applyFill="1" applyAlignment="1">
      <alignment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170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wrapText="1"/>
    </xf>
    <xf numFmtId="170" fontId="5" fillId="2" borderId="1" xfId="0" applyNumberFormat="1" applyFont="1" applyFill="1" applyBorder="1" applyAlignment="1">
      <alignment horizontal="left" wrapText="1"/>
    </xf>
    <xf numFmtId="168" fontId="5" fillId="2" borderId="1" xfId="0" applyNumberFormat="1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wrapText="1"/>
    </xf>
    <xf numFmtId="0" fontId="14" fillId="2" borderId="0" xfId="0" applyFont="1" applyFill="1" applyAlignment="1">
      <alignment/>
    </xf>
    <xf numFmtId="0" fontId="3" fillId="2" borderId="0" xfId="0" applyFont="1" applyFill="1" applyAlignment="1">
      <alignment horizontal="left" vertical="center" wrapText="1"/>
    </xf>
    <xf numFmtId="168" fontId="5" fillId="0" borderId="0" xfId="0" applyNumberFormat="1" applyFont="1" applyAlignment="1">
      <alignment horizontal="right" wrapText="1"/>
    </xf>
    <xf numFmtId="168" fontId="8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168" fontId="20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 patternType="solid">
          <fgColor rgb="FF33CCCC"/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73"/>
  <sheetViews>
    <sheetView workbookViewId="0" topLeftCell="A1">
      <selection activeCell="A1" sqref="A1"/>
    </sheetView>
  </sheetViews>
  <sheetFormatPr defaultColWidth="14.421875" defaultRowHeight="15" customHeight="1"/>
  <cols>
    <col min="1" max="1" width="38.00390625" style="1" customWidth="1"/>
    <col min="2" max="2" width="113.421875" style="1" customWidth="1"/>
    <col min="3" max="16384" width="14.421875" style="1" customWidth="1"/>
  </cols>
  <sheetData>
    <row r="1" spans="1:5" ht="15.75" customHeight="1">
      <c r="A1" s="2"/>
      <c r="B1" s="2"/>
      <c r="C1" s="3"/>
      <c r="D1" s="3"/>
      <c r="E1" s="3"/>
    </row>
    <row r="2" spans="1:5" ht="15.75" customHeight="1">
      <c r="A2" s="4" t="s">
        <v>339</v>
      </c>
      <c r="B2" s="5"/>
      <c r="C2" s="3"/>
      <c r="D2" s="3"/>
      <c r="E2" s="3"/>
    </row>
    <row r="3" spans="1:5" ht="36.75" customHeight="1">
      <c r="A3" s="6" t="s">
        <v>340</v>
      </c>
      <c r="B3" s="7" t="s">
        <v>341</v>
      </c>
      <c r="C3" s="3"/>
      <c r="D3" s="3"/>
      <c r="E3" s="3"/>
    </row>
    <row r="4" spans="1:5" ht="15.75" customHeight="1">
      <c r="A4" s="8" t="s">
        <v>342</v>
      </c>
      <c r="B4" s="9" t="s">
        <v>343</v>
      </c>
      <c r="C4" s="3"/>
      <c r="D4" s="3"/>
      <c r="E4" s="3"/>
    </row>
    <row r="5" spans="1:5" ht="15.75" customHeight="1">
      <c r="A5" s="10" t="s">
        <v>344</v>
      </c>
      <c r="B5" s="12" t="s">
        <v>345</v>
      </c>
      <c r="C5" s="3"/>
      <c r="D5" s="3"/>
      <c r="E5" s="3"/>
    </row>
    <row r="6" spans="1:5" ht="15.75" customHeight="1">
      <c r="A6" s="11"/>
      <c r="B6" s="12" t="s">
        <v>346</v>
      </c>
      <c r="C6" s="3"/>
      <c r="D6" s="3"/>
      <c r="E6" s="3"/>
    </row>
    <row r="7" spans="1:5" ht="15.75" customHeight="1">
      <c r="A7" s="13" t="s">
        <v>347</v>
      </c>
      <c r="B7" s="16" t="s">
        <v>348</v>
      </c>
      <c r="C7" s="3"/>
      <c r="D7" s="3"/>
      <c r="E7" s="3"/>
    </row>
    <row r="8" spans="1:5" ht="38.25" customHeight="1">
      <c r="A8" s="15"/>
      <c r="B8" s="16" t="s">
        <v>349</v>
      </c>
      <c r="C8" s="3"/>
      <c r="D8" s="3"/>
      <c r="E8" s="3"/>
    </row>
    <row r="9" spans="1:5" ht="38.25" customHeight="1">
      <c r="A9" s="15"/>
      <c r="B9" s="16" t="s">
        <v>350</v>
      </c>
      <c r="C9" s="3"/>
      <c r="D9" s="3"/>
      <c r="E9" s="3"/>
    </row>
    <row r="10" spans="1:5" ht="38.25" customHeight="1">
      <c r="A10" s="14"/>
      <c r="B10" s="16" t="s">
        <v>351</v>
      </c>
      <c r="C10" s="3"/>
      <c r="D10" s="3"/>
      <c r="E10" s="3"/>
    </row>
    <row r="11" spans="1:5" ht="15.75" customHeight="1">
      <c r="A11" s="8" t="s">
        <v>352</v>
      </c>
      <c r="B11" s="9" t="s">
        <v>353</v>
      </c>
      <c r="C11" s="3"/>
      <c r="D11" s="3"/>
      <c r="E11" s="3"/>
    </row>
    <row r="12" spans="1:5" ht="15.75" customHeight="1">
      <c r="A12" s="8" t="s">
        <v>354</v>
      </c>
      <c r="B12" s="9" t="s">
        <v>355</v>
      </c>
      <c r="C12" s="3"/>
      <c r="D12" s="3"/>
      <c r="E12" s="3"/>
    </row>
    <row r="13" spans="1:5" ht="15.75" customHeight="1">
      <c r="A13" s="17" t="s">
        <v>356</v>
      </c>
      <c r="B13" s="9" t="s">
        <v>357</v>
      </c>
      <c r="C13" s="3"/>
      <c r="D13" s="3"/>
      <c r="E13" s="3"/>
    </row>
    <row r="14" spans="1:5" ht="15.75" customHeight="1">
      <c r="A14" s="17" t="s">
        <v>358</v>
      </c>
      <c r="B14" s="12" t="s">
        <v>359</v>
      </c>
      <c r="C14" s="3"/>
      <c r="D14" s="3"/>
      <c r="E14" s="3"/>
    </row>
    <row r="15" spans="1:5" ht="15.75" customHeight="1">
      <c r="A15" s="18"/>
      <c r="B15" s="18"/>
      <c r="C15" s="3"/>
      <c r="D15" s="3"/>
      <c r="E15" s="3"/>
    </row>
    <row r="16" spans="1:5" ht="21.75" customHeight="1">
      <c r="A16" s="18"/>
      <c r="B16" s="19" t="s">
        <v>360</v>
      </c>
      <c r="C16" s="3"/>
      <c r="D16" s="3"/>
      <c r="E16" s="3"/>
    </row>
    <row r="17" spans="1:5" ht="15.75" customHeight="1">
      <c r="A17" s="20" t="s">
        <v>361</v>
      </c>
      <c r="B17" s="9" t="s">
        <v>362</v>
      </c>
      <c r="C17" s="3"/>
      <c r="D17" s="3"/>
      <c r="E17" s="3"/>
    </row>
    <row r="18" spans="1:5" ht="15.75" customHeight="1">
      <c r="A18" s="21" t="s">
        <v>363</v>
      </c>
      <c r="B18" s="9" t="s">
        <v>364</v>
      </c>
      <c r="C18" s="3"/>
      <c r="D18" s="3"/>
      <c r="E18" s="3"/>
    </row>
    <row r="19" spans="1:5" ht="15.75" customHeight="1">
      <c r="A19" s="22" t="s">
        <v>365</v>
      </c>
      <c r="B19" s="23" t="s">
        <v>366</v>
      </c>
      <c r="C19" s="3"/>
      <c r="D19" s="3"/>
      <c r="E19" s="3"/>
    </row>
    <row r="20" spans="1:5" ht="15.75" customHeight="1">
      <c r="A20" s="22" t="s">
        <v>367</v>
      </c>
      <c r="B20" s="23" t="s">
        <v>368</v>
      </c>
      <c r="C20" s="24"/>
      <c r="D20" s="24"/>
      <c r="E20" s="24"/>
    </row>
    <row r="21" spans="1:5" ht="15.75" customHeight="1">
      <c r="A21" s="25" t="s">
        <v>369</v>
      </c>
      <c r="B21" s="26" t="s">
        <v>370</v>
      </c>
      <c r="C21" s="24"/>
      <c r="D21" s="24"/>
      <c r="E21" s="24"/>
    </row>
    <row r="22" spans="1:5" ht="15.75" customHeight="1">
      <c r="A22" s="27" t="s">
        <v>371</v>
      </c>
      <c r="B22" s="28" t="s">
        <v>372</v>
      </c>
      <c r="C22" s="24"/>
      <c r="D22" s="24"/>
      <c r="E22" s="24"/>
    </row>
    <row r="23" spans="1:5" ht="15.75" customHeight="1">
      <c r="A23" s="22" t="s">
        <v>373</v>
      </c>
      <c r="B23" s="23" t="s">
        <v>374</v>
      </c>
      <c r="C23" s="24"/>
      <c r="D23" s="24"/>
      <c r="E23" s="24"/>
    </row>
    <row r="24" spans="1:5" ht="15.75" customHeight="1">
      <c r="A24" s="22" t="s">
        <v>375</v>
      </c>
      <c r="B24" s="23" t="s">
        <v>376</v>
      </c>
      <c r="C24" s="24"/>
      <c r="D24" s="24"/>
      <c r="E24" s="24"/>
    </row>
    <row r="25" spans="1:5" ht="15.75" customHeight="1">
      <c r="A25" s="29" t="s">
        <v>377</v>
      </c>
      <c r="B25" s="23" t="s">
        <v>378</v>
      </c>
      <c r="C25" s="24"/>
      <c r="D25" s="24"/>
      <c r="E25" s="24"/>
    </row>
    <row r="26" spans="1:5" ht="15.75" customHeight="1">
      <c r="A26" s="22" t="s">
        <v>379</v>
      </c>
      <c r="B26" s="26" t="s">
        <v>380</v>
      </c>
      <c r="C26" s="24"/>
      <c r="D26" s="24"/>
      <c r="E26" s="24"/>
    </row>
    <row r="27" spans="1:5" ht="15.75" customHeight="1">
      <c r="A27" s="22" t="s">
        <v>381</v>
      </c>
      <c r="B27" s="26" t="s">
        <v>382</v>
      </c>
      <c r="C27" s="24"/>
      <c r="D27" s="24"/>
      <c r="E27" s="24"/>
    </row>
    <row r="28" spans="1:5" ht="15.75" customHeight="1">
      <c r="A28" s="22" t="s">
        <v>383</v>
      </c>
      <c r="B28" s="23" t="s">
        <v>384</v>
      </c>
      <c r="C28" s="24"/>
      <c r="D28" s="24"/>
      <c r="E28" s="24"/>
    </row>
    <row r="29" spans="1:2" ht="15.75" customHeight="1">
      <c r="A29" s="30" t="s">
        <v>385</v>
      </c>
      <c r="B29" s="28" t="s">
        <v>386</v>
      </c>
    </row>
    <row r="30" spans="1:2" ht="15.75" customHeight="1">
      <c r="A30" s="31" t="s">
        <v>387</v>
      </c>
      <c r="B30" s="28" t="s">
        <v>388</v>
      </c>
    </row>
    <row r="31" spans="1:2" ht="15.75" customHeight="1">
      <c r="A31" s="31" t="s">
        <v>389</v>
      </c>
      <c r="B31" s="26" t="s">
        <v>390</v>
      </c>
    </row>
    <row r="32" spans="1:2" ht="15.75" customHeight="1">
      <c r="A32" s="25" t="s">
        <v>391</v>
      </c>
      <c r="B32" s="26" t="s">
        <v>392</v>
      </c>
    </row>
    <row r="33" spans="1:2" ht="15.75" customHeight="1">
      <c r="A33" s="31" t="s">
        <v>393</v>
      </c>
      <c r="B33" s="30" t="s">
        <v>394</v>
      </c>
    </row>
    <row r="34" spans="1:2" ht="15.75" customHeight="1">
      <c r="A34" s="21" t="s">
        <v>395</v>
      </c>
      <c r="B34" s="32" t="s">
        <v>396</v>
      </c>
    </row>
    <row r="35" spans="1:2" ht="15.75" customHeight="1">
      <c r="A35" s="31" t="s">
        <v>397</v>
      </c>
      <c r="B35" s="28" t="s">
        <v>398</v>
      </c>
    </row>
    <row r="36" spans="1:2" ht="15.75" customHeight="1">
      <c r="A36" s="22" t="s">
        <v>399</v>
      </c>
      <c r="B36" s="28" t="s">
        <v>400</v>
      </c>
    </row>
    <row r="37" spans="1:2" ht="15.75" customHeight="1">
      <c r="A37" s="22" t="s">
        <v>401</v>
      </c>
      <c r="B37" s="33" t="s">
        <v>402</v>
      </c>
    </row>
    <row r="38" spans="1:2" ht="15.75" customHeight="1">
      <c r="A38" s="31" t="s">
        <v>403</v>
      </c>
      <c r="B38" s="30" t="s">
        <v>404</v>
      </c>
    </row>
    <row r="39" spans="1:2" ht="15.75" customHeight="1">
      <c r="A39" s="31" t="s">
        <v>405</v>
      </c>
      <c r="B39" s="26" t="s">
        <v>406</v>
      </c>
    </row>
    <row r="40" spans="1:2" ht="15.75" customHeight="1">
      <c r="A40" s="25" t="s">
        <v>407</v>
      </c>
      <c r="B40" s="26" t="s">
        <v>408</v>
      </c>
    </row>
    <row r="41" spans="1:2" ht="15.75" customHeight="1">
      <c r="A41" s="25" t="s">
        <v>409</v>
      </c>
      <c r="B41" s="26" t="s">
        <v>410</v>
      </c>
    </row>
    <row r="42" spans="1:2" ht="15.75" customHeight="1">
      <c r="A42" s="31" t="s">
        <v>411</v>
      </c>
      <c r="B42" s="30" t="s">
        <v>412</v>
      </c>
    </row>
    <row r="43" spans="1:2" ht="15.75" customHeight="1">
      <c r="A43" s="30" t="s">
        <v>413</v>
      </c>
      <c r="B43" s="26" t="s">
        <v>414</v>
      </c>
    </row>
    <row r="44" spans="1:2" ht="15.75" customHeight="1">
      <c r="A44" s="22" t="s">
        <v>415</v>
      </c>
      <c r="B44" s="34" t="s">
        <v>416</v>
      </c>
    </row>
    <row r="45" spans="1:2" ht="15.75" customHeight="1">
      <c r="A45" s="35" t="s">
        <v>417</v>
      </c>
      <c r="B45" s="30" t="s">
        <v>418</v>
      </c>
    </row>
    <row r="46" spans="1:2" ht="15.75" customHeight="1">
      <c r="A46" s="31" t="s">
        <v>419</v>
      </c>
      <c r="B46" s="30" t="s">
        <v>420</v>
      </c>
    </row>
    <row r="47" spans="1:2" ht="15.75" customHeight="1">
      <c r="A47" s="22" t="s">
        <v>421</v>
      </c>
      <c r="B47" s="26" t="s">
        <v>422</v>
      </c>
    </row>
    <row r="48" spans="1:2" ht="15.75" customHeight="1">
      <c r="A48" s="31" t="s">
        <v>423</v>
      </c>
      <c r="B48" s="30" t="s">
        <v>424</v>
      </c>
    </row>
    <row r="49" spans="1:2" ht="15.75" customHeight="1">
      <c r="A49" s="31" t="s">
        <v>425</v>
      </c>
      <c r="B49" s="26" t="s">
        <v>426</v>
      </c>
    </row>
    <row r="50" spans="1:2" ht="15.75" customHeight="1">
      <c r="A50" s="31" t="s">
        <v>427</v>
      </c>
      <c r="B50" s="26" t="s">
        <v>428</v>
      </c>
    </row>
    <row r="51" spans="1:2" ht="15.75" customHeight="1">
      <c r="A51" s="31" t="s">
        <v>429</v>
      </c>
      <c r="B51" s="26" t="s">
        <v>430</v>
      </c>
    </row>
    <row r="52" spans="1:2" ht="15.75" customHeight="1">
      <c r="A52" s="31" t="s">
        <v>431</v>
      </c>
      <c r="B52" s="26" t="s">
        <v>432</v>
      </c>
    </row>
    <row r="53" spans="1:2" ht="15.75" customHeight="1">
      <c r="A53" s="31" t="s">
        <v>433</v>
      </c>
      <c r="B53" s="26" t="s">
        <v>434</v>
      </c>
    </row>
    <row r="54" spans="1:2" ht="15.75" customHeight="1">
      <c r="A54" s="31" t="s">
        <v>435</v>
      </c>
      <c r="B54" s="26" t="s">
        <v>436</v>
      </c>
    </row>
    <row r="55" spans="1:2" ht="15.75" customHeight="1">
      <c r="A55" s="31" t="s">
        <v>437</v>
      </c>
      <c r="B55" s="26" t="s">
        <v>438</v>
      </c>
    </row>
    <row r="56" spans="1:2" ht="15.75" customHeight="1">
      <c r="A56" s="31" t="s">
        <v>439</v>
      </c>
      <c r="B56" s="26" t="s">
        <v>440</v>
      </c>
    </row>
    <row r="57" spans="1:2" ht="15.75" customHeight="1">
      <c r="A57" s="31" t="s">
        <v>441</v>
      </c>
      <c r="B57" s="26" t="s">
        <v>442</v>
      </c>
    </row>
    <row r="58" spans="1:2" ht="15.75" customHeight="1">
      <c r="A58" s="31" t="s">
        <v>443</v>
      </c>
      <c r="B58" s="12" t="s">
        <v>444</v>
      </c>
    </row>
    <row r="59" spans="1:2" ht="15.75" customHeight="1">
      <c r="A59" s="31" t="s">
        <v>445</v>
      </c>
      <c r="B59" s="36" t="s">
        <v>446</v>
      </c>
    </row>
    <row r="60" spans="1:2" ht="15.75" customHeight="1">
      <c r="A60" s="31" t="s">
        <v>447</v>
      </c>
      <c r="B60" s="36" t="s">
        <v>448</v>
      </c>
    </row>
    <row r="61" spans="1:2" ht="15.75" customHeight="1">
      <c r="A61" s="31" t="s">
        <v>449</v>
      </c>
      <c r="B61" s="36" t="s">
        <v>450</v>
      </c>
    </row>
    <row r="62" spans="1:2" ht="15.75" customHeight="1">
      <c r="A62" s="31" t="s">
        <v>451</v>
      </c>
      <c r="B62" s="21" t="s">
        <v>452</v>
      </c>
    </row>
    <row r="63" spans="1:2" ht="15.75" customHeight="1">
      <c r="A63" s="31" t="s">
        <v>453</v>
      </c>
      <c r="B63" s="21" t="s">
        <v>454</v>
      </c>
    </row>
    <row r="64" spans="1:2" ht="15.75" customHeight="1">
      <c r="A64" s="35" t="s">
        <v>455</v>
      </c>
      <c r="B64" s="26" t="s">
        <v>456</v>
      </c>
    </row>
    <row r="65" spans="1:2" ht="15.75" customHeight="1">
      <c r="A65" s="37" t="s">
        <v>457</v>
      </c>
      <c r="B65" s="21" t="s">
        <v>458</v>
      </c>
    </row>
    <row r="66" spans="1:2" ht="15.75" customHeight="1">
      <c r="A66" s="37" t="s">
        <v>459</v>
      </c>
      <c r="B66" s="21" t="s">
        <v>460</v>
      </c>
    </row>
    <row r="67" spans="1:2" ht="15.75" customHeight="1">
      <c r="A67" s="38" t="s">
        <v>461</v>
      </c>
      <c r="B67" s="21" t="s">
        <v>462</v>
      </c>
    </row>
    <row r="68" spans="1:2" ht="15.75" customHeight="1">
      <c r="A68" s="21" t="s">
        <v>463</v>
      </c>
      <c r="B68" s="21" t="s">
        <v>464</v>
      </c>
    </row>
    <row r="69" spans="1:2" ht="15.75" customHeight="1">
      <c r="A69" s="21" t="s">
        <v>465</v>
      </c>
      <c r="B69" s="21" t="s">
        <v>466</v>
      </c>
    </row>
    <row r="70" spans="1:2" ht="15.75" customHeight="1">
      <c r="A70" s="21" t="s">
        <v>467</v>
      </c>
      <c r="B70" s="21" t="s">
        <v>468</v>
      </c>
    </row>
    <row r="71" spans="1:2" ht="15.75" customHeight="1">
      <c r="A71" s="21" t="s">
        <v>469</v>
      </c>
      <c r="B71" s="21" t="s">
        <v>470</v>
      </c>
    </row>
    <row r="72" spans="1:2" ht="15.75" customHeight="1">
      <c r="A72" s="21" t="s">
        <v>471</v>
      </c>
      <c r="B72" s="21" t="s">
        <v>472</v>
      </c>
    </row>
    <row r="73" spans="1:2" ht="15.75" customHeight="1">
      <c r="A73" s="21" t="s">
        <v>473</v>
      </c>
      <c r="B73" s="21" t="s">
        <v>474</v>
      </c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autoFilter ref="A16:B73"/>
  <mergeCells count="3">
    <mergeCell ref="A2:B2"/>
    <mergeCell ref="A5:A6"/>
    <mergeCell ref="A7:A10"/>
  </mergeCells>
  <conditionalFormatting sqref="A1">
    <cfRule type="expression" priority="1" dxfId="0" stopIfTrue="1">
      <formula>LEN(TRIM(A1))&gt;0</formula>
    </cfRule>
  </conditionalFormatting>
  <printOptions gridLines="1" horizontalCentered="1"/>
  <pageMargins left="0.25" right="0.25" top="0.75" bottom="0.75" header="0" footer="0"/>
  <pageSetup fitToHeight="0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outlinePr summaryBelow="0" summaryRight="0"/>
    <pageSetUpPr fitToPage="1"/>
  </sheetPr>
  <dimension ref="A1:AE22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4.421875" defaultRowHeight="15" customHeight="1"/>
  <cols>
    <col min="1" max="1" width="6.28125" style="1" customWidth="1"/>
    <col min="2" max="2" width="8.00390625" style="1" customWidth="1"/>
    <col min="3" max="3" width="39.140625" style="1" customWidth="1"/>
    <col min="4" max="4" width="40.28125" style="1" customWidth="1"/>
    <col min="5" max="5" width="58.57421875" style="1" customWidth="1"/>
    <col min="6" max="6" width="15.421875" style="1" customWidth="1"/>
    <col min="7" max="7" width="7.7109375" style="1" customWidth="1"/>
    <col min="8" max="8" width="5.8515625" style="1" customWidth="1"/>
    <col min="9" max="9" width="17.140625" style="1" customWidth="1"/>
    <col min="10" max="10" width="15.8515625" style="1" customWidth="1"/>
    <col min="11" max="11" width="16.57421875" style="1" customWidth="1"/>
    <col min="12" max="12" width="15.140625" style="1" customWidth="1"/>
    <col min="13" max="13" width="16.140625" style="1" customWidth="1"/>
    <col min="14" max="14" width="15.140625" style="1" customWidth="1"/>
    <col min="15" max="15" width="7.421875" style="1" customWidth="1"/>
    <col min="16" max="16384" width="14.421875" style="1" customWidth="1"/>
  </cols>
  <sheetData>
    <row r="1" spans="1:15" ht="39.75" customHeight="1">
      <c r="A1" s="39" t="s">
        <v>475</v>
      </c>
      <c r="B1" s="40" t="s">
        <v>476</v>
      </c>
      <c r="C1" s="41" t="s">
        <v>477</v>
      </c>
      <c r="D1" s="41" t="s">
        <v>478</v>
      </c>
      <c r="E1" s="41" t="s">
        <v>479</v>
      </c>
      <c r="F1" s="41" t="s">
        <v>480</v>
      </c>
      <c r="G1" s="41" t="s">
        <v>481</v>
      </c>
      <c r="H1" s="41" t="s">
        <v>482</v>
      </c>
      <c r="I1" s="41" t="s">
        <v>483</v>
      </c>
      <c r="J1" s="42" t="s">
        <v>484</v>
      </c>
      <c r="K1" s="41" t="s">
        <v>485</v>
      </c>
      <c r="L1" s="42" t="s">
        <v>486</v>
      </c>
      <c r="M1" s="43" t="s">
        <v>487</v>
      </c>
      <c r="N1" s="44" t="s">
        <v>488</v>
      </c>
      <c r="O1" s="44" t="s">
        <v>489</v>
      </c>
    </row>
    <row r="2" spans="1:15" ht="12.75" customHeight="1">
      <c r="A2" s="45" t="s">
        <v>490</v>
      </c>
      <c r="B2" s="48" t="s">
        <v>491</v>
      </c>
      <c r="C2" s="51" t="s">
        <v>492</v>
      </c>
      <c r="D2" s="21" t="s">
        <v>493</v>
      </c>
      <c r="E2" s="51" t="s">
        <v>494</v>
      </c>
      <c r="F2" s="21" t="s">
        <v>407</v>
      </c>
      <c r="G2" s="21" t="s">
        <v>495</v>
      </c>
      <c r="H2" s="21">
        <v>0.5</v>
      </c>
      <c r="I2" s="52">
        <v>105564785</v>
      </c>
      <c r="J2" s="52">
        <f aca="true" t="shared" si="0" ref="J2:J49">IF(G2="NEX",I2*H2,I2*1)</f>
        <v>52782392.5</v>
      </c>
      <c r="K2" s="52">
        <v>96724615.65</v>
      </c>
      <c r="L2" s="52">
        <f aca="true" t="shared" si="1" ref="L2:L49">IF(G2="NEX",K2*H2,K2*1)</f>
        <v>48362307.825</v>
      </c>
      <c r="M2" s="53">
        <v>94922535.38</v>
      </c>
      <c r="N2" s="54">
        <f aca="true" t="shared" si="2" ref="N2:N49">IF(G2="NEX",M2*H2,M2*1)</f>
        <v>47461267.69</v>
      </c>
      <c r="O2" s="55">
        <f aca="true" t="shared" si="3" ref="O2:O33">N2/J2</f>
        <v>0.8991875025369492</v>
      </c>
    </row>
    <row r="3" spans="1:15" ht="25.5" customHeight="1">
      <c r="A3" s="47"/>
      <c r="B3" s="50"/>
      <c r="C3" s="51" t="s">
        <v>496</v>
      </c>
      <c r="D3" s="51" t="s">
        <v>497</v>
      </c>
      <c r="E3" s="51" t="s">
        <v>498</v>
      </c>
      <c r="F3" s="56" t="s">
        <v>499</v>
      </c>
      <c r="G3" s="37" t="s">
        <v>500</v>
      </c>
      <c r="H3" s="21">
        <v>1</v>
      </c>
      <c r="I3" s="52">
        <v>1000000</v>
      </c>
      <c r="J3" s="52">
        <f t="shared" si="0"/>
        <v>1000000</v>
      </c>
      <c r="K3" s="52">
        <v>0</v>
      </c>
      <c r="L3" s="52">
        <f t="shared" si="1"/>
        <v>0</v>
      </c>
      <c r="M3" s="52">
        <v>0</v>
      </c>
      <c r="N3" s="54">
        <f t="shared" si="2"/>
        <v>0</v>
      </c>
      <c r="O3" s="55">
        <f t="shared" si="3"/>
        <v>0</v>
      </c>
    </row>
    <row r="4" spans="1:15" ht="25.5" customHeight="1">
      <c r="A4" s="47"/>
      <c r="B4" s="50"/>
      <c r="C4" s="51" t="s">
        <v>496</v>
      </c>
      <c r="D4" s="51" t="s">
        <v>497</v>
      </c>
      <c r="E4" s="51" t="s">
        <v>501</v>
      </c>
      <c r="F4" s="21" t="s">
        <v>407</v>
      </c>
      <c r="G4" s="21" t="s">
        <v>495</v>
      </c>
      <c r="H4" s="21">
        <v>0.23</v>
      </c>
      <c r="I4" s="52">
        <v>1413398</v>
      </c>
      <c r="J4" s="52">
        <f t="shared" si="0"/>
        <v>325081.54000000004</v>
      </c>
      <c r="K4" s="52">
        <v>394232.42</v>
      </c>
      <c r="L4" s="52">
        <f t="shared" si="1"/>
        <v>90673.4566</v>
      </c>
      <c r="M4" s="57">
        <v>218232.42</v>
      </c>
      <c r="N4" s="54">
        <f t="shared" si="2"/>
        <v>50193.456600000005</v>
      </c>
      <c r="O4" s="55">
        <f t="shared" si="3"/>
        <v>0.15440266648176945</v>
      </c>
    </row>
    <row r="5" spans="1:15" ht="25.5" customHeight="1">
      <c r="A5" s="47"/>
      <c r="B5" s="50"/>
      <c r="C5" s="51" t="s">
        <v>496</v>
      </c>
      <c r="D5" s="51" t="s">
        <v>493</v>
      </c>
      <c r="E5" s="51" t="s">
        <v>502</v>
      </c>
      <c r="F5" s="21" t="s">
        <v>503</v>
      </c>
      <c r="G5" s="21" t="s">
        <v>495</v>
      </c>
      <c r="H5" s="21">
        <v>0.5</v>
      </c>
      <c r="I5" s="52">
        <v>7905445</v>
      </c>
      <c r="J5" s="52">
        <f t="shared" si="0"/>
        <v>3952722.5</v>
      </c>
      <c r="K5" s="53">
        <v>8482804.84</v>
      </c>
      <c r="L5" s="52">
        <f t="shared" si="1"/>
        <v>4241402.42</v>
      </c>
      <c r="M5" s="52">
        <v>7038366.06</v>
      </c>
      <c r="N5" s="54">
        <f t="shared" si="2"/>
        <v>3519183.03</v>
      </c>
      <c r="O5" s="55">
        <f t="shared" si="3"/>
        <v>0.8903187688991574</v>
      </c>
    </row>
    <row r="6" spans="1:15" ht="25.5" customHeight="1">
      <c r="A6" s="47"/>
      <c r="B6" s="50"/>
      <c r="C6" s="51" t="s">
        <v>504</v>
      </c>
      <c r="D6" s="51" t="s">
        <v>505</v>
      </c>
      <c r="E6" s="51" t="s">
        <v>506</v>
      </c>
      <c r="F6" s="21" t="s">
        <v>503</v>
      </c>
      <c r="G6" s="21" t="s">
        <v>495</v>
      </c>
      <c r="H6" s="21">
        <v>0.5</v>
      </c>
      <c r="I6" s="52">
        <v>1265150</v>
      </c>
      <c r="J6" s="52">
        <f t="shared" si="0"/>
        <v>632575</v>
      </c>
      <c r="K6" s="52">
        <v>1031929.68</v>
      </c>
      <c r="L6" s="52">
        <f t="shared" si="1"/>
        <v>515964.84</v>
      </c>
      <c r="M6" s="52">
        <v>991074.05</v>
      </c>
      <c r="N6" s="54">
        <f t="shared" si="2"/>
        <v>495537.025</v>
      </c>
      <c r="O6" s="55">
        <f t="shared" si="3"/>
        <v>0.7833648579219856</v>
      </c>
    </row>
    <row r="7" spans="1:31" ht="25.5" customHeight="1">
      <c r="A7" s="47"/>
      <c r="B7" s="50"/>
      <c r="C7" s="56" t="s">
        <v>507</v>
      </c>
      <c r="D7" s="56" t="s">
        <v>508</v>
      </c>
      <c r="E7" s="56" t="s">
        <v>509</v>
      </c>
      <c r="F7" s="21" t="s">
        <v>503</v>
      </c>
      <c r="G7" s="37" t="s">
        <v>495</v>
      </c>
      <c r="H7" s="37">
        <v>0.23</v>
      </c>
      <c r="I7" s="58">
        <v>10000</v>
      </c>
      <c r="J7" s="52">
        <f t="shared" si="0"/>
        <v>2300</v>
      </c>
      <c r="K7" s="58">
        <v>0</v>
      </c>
      <c r="L7" s="52">
        <f t="shared" si="1"/>
        <v>0</v>
      </c>
      <c r="M7" s="58">
        <v>0</v>
      </c>
      <c r="N7" s="54">
        <f t="shared" si="2"/>
        <v>0</v>
      </c>
      <c r="O7" s="55">
        <f t="shared" si="3"/>
        <v>0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15" ht="25.5" customHeight="1">
      <c r="A8" s="47"/>
      <c r="B8" s="50"/>
      <c r="C8" s="51" t="s">
        <v>507</v>
      </c>
      <c r="D8" s="51" t="s">
        <v>508</v>
      </c>
      <c r="E8" s="51" t="s">
        <v>510</v>
      </c>
      <c r="F8" s="21" t="s">
        <v>503</v>
      </c>
      <c r="G8" s="21" t="s">
        <v>495</v>
      </c>
      <c r="H8" s="21">
        <v>0.3</v>
      </c>
      <c r="I8" s="52">
        <v>39615938</v>
      </c>
      <c r="J8" s="52">
        <f t="shared" si="0"/>
        <v>11884781.4</v>
      </c>
      <c r="K8" s="52">
        <v>38455572.62</v>
      </c>
      <c r="L8" s="52">
        <f t="shared" si="1"/>
        <v>11536671.785999998</v>
      </c>
      <c r="M8" s="52">
        <v>38057000.82</v>
      </c>
      <c r="N8" s="54">
        <f t="shared" si="2"/>
        <v>11417100.246</v>
      </c>
      <c r="O8" s="55">
        <f t="shared" si="3"/>
        <v>0.9606487373844335</v>
      </c>
    </row>
    <row r="9" spans="1:15" ht="51" customHeight="1">
      <c r="A9" s="47"/>
      <c r="B9" s="50"/>
      <c r="C9" s="51" t="s">
        <v>507</v>
      </c>
      <c r="D9" s="51" t="s">
        <v>505</v>
      </c>
      <c r="E9" s="51" t="s">
        <v>511</v>
      </c>
      <c r="F9" s="21" t="s">
        <v>407</v>
      </c>
      <c r="G9" s="21" t="s">
        <v>495</v>
      </c>
      <c r="H9" s="21">
        <v>0.23</v>
      </c>
      <c r="I9" s="52">
        <v>100000</v>
      </c>
      <c r="J9" s="52">
        <f t="shared" si="0"/>
        <v>23000</v>
      </c>
      <c r="K9" s="52">
        <v>0</v>
      </c>
      <c r="L9" s="52">
        <f t="shared" si="1"/>
        <v>0</v>
      </c>
      <c r="M9" s="52">
        <v>0</v>
      </c>
      <c r="N9" s="54">
        <f t="shared" si="2"/>
        <v>0</v>
      </c>
      <c r="O9" s="55">
        <f t="shared" si="3"/>
        <v>0</v>
      </c>
    </row>
    <row r="10" spans="1:15" ht="38.25" customHeight="1">
      <c r="A10" s="47"/>
      <c r="B10" s="50"/>
      <c r="C10" s="51" t="s">
        <v>507</v>
      </c>
      <c r="D10" s="51" t="s">
        <v>505</v>
      </c>
      <c r="E10" s="51" t="s">
        <v>512</v>
      </c>
      <c r="F10" s="21" t="s">
        <v>407</v>
      </c>
      <c r="G10" s="21" t="s">
        <v>495</v>
      </c>
      <c r="H10" s="21">
        <v>0.23</v>
      </c>
      <c r="I10" s="52">
        <v>100000</v>
      </c>
      <c r="J10" s="52">
        <f t="shared" si="0"/>
        <v>23000</v>
      </c>
      <c r="K10" s="52">
        <v>0</v>
      </c>
      <c r="L10" s="52">
        <f t="shared" si="1"/>
        <v>0</v>
      </c>
      <c r="M10" s="52">
        <v>0</v>
      </c>
      <c r="N10" s="54">
        <f t="shared" si="2"/>
        <v>0</v>
      </c>
      <c r="O10" s="55">
        <f t="shared" si="3"/>
        <v>0</v>
      </c>
    </row>
    <row r="11" spans="1:15" ht="25.5" customHeight="1">
      <c r="A11" s="47"/>
      <c r="B11" s="50"/>
      <c r="C11" s="51" t="s">
        <v>507</v>
      </c>
      <c r="D11" s="51" t="s">
        <v>505</v>
      </c>
      <c r="E11" s="51" t="s">
        <v>513</v>
      </c>
      <c r="F11" s="21" t="s">
        <v>407</v>
      </c>
      <c r="G11" s="21" t="s">
        <v>495</v>
      </c>
      <c r="H11" s="21">
        <v>0.23</v>
      </c>
      <c r="I11" s="52">
        <v>50000</v>
      </c>
      <c r="J11" s="52">
        <f t="shared" si="0"/>
        <v>11500</v>
      </c>
      <c r="K11" s="52">
        <v>0</v>
      </c>
      <c r="L11" s="52">
        <f t="shared" si="1"/>
        <v>0</v>
      </c>
      <c r="M11" s="52">
        <v>0</v>
      </c>
      <c r="N11" s="54">
        <f t="shared" si="2"/>
        <v>0</v>
      </c>
      <c r="O11" s="55">
        <f t="shared" si="3"/>
        <v>0</v>
      </c>
    </row>
    <row r="12" spans="1:15" ht="51" customHeight="1">
      <c r="A12" s="47"/>
      <c r="B12" s="50"/>
      <c r="C12" s="51" t="s">
        <v>507</v>
      </c>
      <c r="D12" s="51" t="s">
        <v>505</v>
      </c>
      <c r="E12" s="51" t="s">
        <v>514</v>
      </c>
      <c r="F12" s="21" t="s">
        <v>407</v>
      </c>
      <c r="G12" s="21" t="s">
        <v>495</v>
      </c>
      <c r="H12" s="21">
        <v>0.23</v>
      </c>
      <c r="I12" s="52">
        <v>100000</v>
      </c>
      <c r="J12" s="52">
        <f t="shared" si="0"/>
        <v>23000</v>
      </c>
      <c r="K12" s="52">
        <v>0</v>
      </c>
      <c r="L12" s="52">
        <f t="shared" si="1"/>
        <v>0</v>
      </c>
      <c r="M12" s="52">
        <v>0</v>
      </c>
      <c r="N12" s="54">
        <f t="shared" si="2"/>
        <v>0</v>
      </c>
      <c r="O12" s="55">
        <f t="shared" si="3"/>
        <v>0</v>
      </c>
    </row>
    <row r="13" spans="1:15" ht="25.5" customHeight="1">
      <c r="A13" s="47"/>
      <c r="B13" s="50"/>
      <c r="C13" s="51" t="s">
        <v>515</v>
      </c>
      <c r="D13" s="51" t="s">
        <v>516</v>
      </c>
      <c r="E13" s="51" t="s">
        <v>517</v>
      </c>
      <c r="F13" s="56" t="s">
        <v>499</v>
      </c>
      <c r="G13" s="21" t="s">
        <v>500</v>
      </c>
      <c r="H13" s="21">
        <v>1</v>
      </c>
      <c r="I13" s="52">
        <v>2180000</v>
      </c>
      <c r="J13" s="52">
        <f t="shared" si="0"/>
        <v>2180000</v>
      </c>
      <c r="K13" s="52">
        <v>0</v>
      </c>
      <c r="L13" s="52">
        <f t="shared" si="1"/>
        <v>0</v>
      </c>
      <c r="M13" s="52">
        <v>0</v>
      </c>
      <c r="N13" s="54">
        <f t="shared" si="2"/>
        <v>0</v>
      </c>
      <c r="O13" s="55">
        <f t="shared" si="3"/>
        <v>0</v>
      </c>
    </row>
    <row r="14" spans="1:15" ht="25.5" customHeight="1">
      <c r="A14" s="47"/>
      <c r="B14" s="50"/>
      <c r="C14" s="51" t="s">
        <v>515</v>
      </c>
      <c r="D14" s="51" t="s">
        <v>516</v>
      </c>
      <c r="E14" s="9" t="s">
        <v>518</v>
      </c>
      <c r="F14" s="56" t="s">
        <v>499</v>
      </c>
      <c r="G14" s="12" t="s">
        <v>500</v>
      </c>
      <c r="H14" s="12">
        <v>1</v>
      </c>
      <c r="I14" s="60">
        <v>1257600</v>
      </c>
      <c r="J14" s="52">
        <f t="shared" si="0"/>
        <v>1257600</v>
      </c>
      <c r="K14" s="60">
        <v>571481.29</v>
      </c>
      <c r="L14" s="52">
        <f t="shared" si="1"/>
        <v>571481.29</v>
      </c>
      <c r="M14" s="60">
        <v>19858.14</v>
      </c>
      <c r="N14" s="54">
        <f t="shared" si="2"/>
        <v>19858.14</v>
      </c>
      <c r="O14" s="55">
        <f t="shared" si="3"/>
        <v>0.015790505725190838</v>
      </c>
    </row>
    <row r="15" spans="1:15" ht="25.5" customHeight="1">
      <c r="A15" s="47"/>
      <c r="B15" s="50"/>
      <c r="C15" s="51" t="s">
        <v>515</v>
      </c>
      <c r="D15" s="51" t="s">
        <v>519</v>
      </c>
      <c r="E15" s="51" t="s">
        <v>520</v>
      </c>
      <c r="F15" s="21" t="s">
        <v>503</v>
      </c>
      <c r="G15" s="21" t="s">
        <v>500</v>
      </c>
      <c r="H15" s="21">
        <v>1</v>
      </c>
      <c r="I15" s="52">
        <v>809996</v>
      </c>
      <c r="J15" s="52">
        <f t="shared" si="0"/>
        <v>809996</v>
      </c>
      <c r="K15" s="52">
        <v>0</v>
      </c>
      <c r="L15" s="52">
        <f t="shared" si="1"/>
        <v>0</v>
      </c>
      <c r="M15" s="52">
        <v>0</v>
      </c>
      <c r="N15" s="54">
        <f t="shared" si="2"/>
        <v>0</v>
      </c>
      <c r="O15" s="55">
        <f t="shared" si="3"/>
        <v>0</v>
      </c>
    </row>
    <row r="16" spans="1:15" ht="25.5" customHeight="1">
      <c r="A16" s="47"/>
      <c r="B16" s="50"/>
      <c r="C16" s="51" t="s">
        <v>515</v>
      </c>
      <c r="D16" s="51" t="s">
        <v>519</v>
      </c>
      <c r="E16" s="51" t="s">
        <v>521</v>
      </c>
      <c r="F16" s="21" t="s">
        <v>503</v>
      </c>
      <c r="G16" s="21" t="s">
        <v>500</v>
      </c>
      <c r="H16" s="21">
        <v>1</v>
      </c>
      <c r="I16" s="52">
        <v>343924178</v>
      </c>
      <c r="J16" s="52">
        <f t="shared" si="0"/>
        <v>343924178</v>
      </c>
      <c r="K16" s="53">
        <v>320229726.1</v>
      </c>
      <c r="L16" s="52">
        <f t="shared" si="1"/>
        <v>320229726.1</v>
      </c>
      <c r="M16" s="52">
        <v>316753182.81</v>
      </c>
      <c r="N16" s="54">
        <f t="shared" si="2"/>
        <v>316753182.81</v>
      </c>
      <c r="O16" s="55">
        <f t="shared" si="3"/>
        <v>0.9209971356244689</v>
      </c>
    </row>
    <row r="17" spans="1:15" ht="38.25" customHeight="1">
      <c r="A17" s="47"/>
      <c r="B17" s="50"/>
      <c r="C17" s="51" t="s">
        <v>515</v>
      </c>
      <c r="D17" s="51" t="s">
        <v>519</v>
      </c>
      <c r="E17" s="51" t="s">
        <v>522</v>
      </c>
      <c r="F17" s="56" t="s">
        <v>499</v>
      </c>
      <c r="G17" s="21" t="s">
        <v>500</v>
      </c>
      <c r="H17" s="21">
        <v>1</v>
      </c>
      <c r="I17" s="52">
        <v>50000</v>
      </c>
      <c r="J17" s="52">
        <f t="shared" si="0"/>
        <v>50000</v>
      </c>
      <c r="K17" s="52">
        <v>0</v>
      </c>
      <c r="L17" s="52">
        <f t="shared" si="1"/>
        <v>0</v>
      </c>
      <c r="M17" s="52">
        <v>0</v>
      </c>
      <c r="N17" s="54">
        <f t="shared" si="2"/>
        <v>0</v>
      </c>
      <c r="O17" s="55">
        <f t="shared" si="3"/>
        <v>0</v>
      </c>
    </row>
    <row r="18" spans="1:15" ht="38.25" customHeight="1">
      <c r="A18" s="47"/>
      <c r="B18" s="50"/>
      <c r="C18" s="51" t="s">
        <v>515</v>
      </c>
      <c r="D18" s="51" t="s">
        <v>519</v>
      </c>
      <c r="E18" s="51" t="s">
        <v>523</v>
      </c>
      <c r="F18" s="56" t="s">
        <v>499</v>
      </c>
      <c r="G18" s="21" t="s">
        <v>500</v>
      </c>
      <c r="H18" s="21">
        <v>1</v>
      </c>
      <c r="I18" s="52">
        <v>50000</v>
      </c>
      <c r="J18" s="52">
        <f t="shared" si="0"/>
        <v>50000</v>
      </c>
      <c r="K18" s="52">
        <v>0</v>
      </c>
      <c r="L18" s="52">
        <f t="shared" si="1"/>
        <v>0</v>
      </c>
      <c r="M18" s="52">
        <v>0</v>
      </c>
      <c r="N18" s="54">
        <f t="shared" si="2"/>
        <v>0</v>
      </c>
      <c r="O18" s="55">
        <f t="shared" si="3"/>
        <v>0</v>
      </c>
    </row>
    <row r="19" spans="1:15" ht="25.5" customHeight="1">
      <c r="A19" s="47"/>
      <c r="B19" s="50"/>
      <c r="C19" s="51" t="s">
        <v>515</v>
      </c>
      <c r="D19" s="51" t="s">
        <v>519</v>
      </c>
      <c r="E19" s="51" t="s">
        <v>524</v>
      </c>
      <c r="F19" s="21" t="s">
        <v>503</v>
      </c>
      <c r="G19" s="21" t="s">
        <v>500</v>
      </c>
      <c r="H19" s="21">
        <v>1</v>
      </c>
      <c r="I19" s="52">
        <v>96110</v>
      </c>
      <c r="J19" s="52">
        <f t="shared" si="0"/>
        <v>96110</v>
      </c>
      <c r="K19" s="52">
        <v>0</v>
      </c>
      <c r="L19" s="52">
        <f t="shared" si="1"/>
        <v>0</v>
      </c>
      <c r="M19" s="52">
        <v>0</v>
      </c>
      <c r="N19" s="54">
        <f t="shared" si="2"/>
        <v>0</v>
      </c>
      <c r="O19" s="55">
        <f t="shared" si="3"/>
        <v>0</v>
      </c>
    </row>
    <row r="20" spans="1:15" ht="25.5" customHeight="1">
      <c r="A20" s="47"/>
      <c r="B20" s="50"/>
      <c r="C20" s="51" t="s">
        <v>515</v>
      </c>
      <c r="D20" s="51" t="s">
        <v>519</v>
      </c>
      <c r="E20" s="51" t="s">
        <v>525</v>
      </c>
      <c r="F20" s="21" t="s">
        <v>503</v>
      </c>
      <c r="G20" s="21" t="s">
        <v>500</v>
      </c>
      <c r="H20" s="21">
        <v>1</v>
      </c>
      <c r="I20" s="52">
        <v>6616047</v>
      </c>
      <c r="J20" s="52">
        <f t="shared" si="0"/>
        <v>6616047</v>
      </c>
      <c r="K20" s="52">
        <v>7743514.43</v>
      </c>
      <c r="L20" s="52">
        <f t="shared" si="1"/>
        <v>7743514.43</v>
      </c>
      <c r="M20" s="52">
        <v>7224882.97</v>
      </c>
      <c r="N20" s="54">
        <f t="shared" si="2"/>
        <v>7224882.97</v>
      </c>
      <c r="O20" s="55">
        <f t="shared" si="3"/>
        <v>1.0920241301187854</v>
      </c>
    </row>
    <row r="21" spans="1:15" ht="25.5" customHeight="1">
      <c r="A21" s="47"/>
      <c r="B21" s="50"/>
      <c r="C21" s="51" t="s">
        <v>515</v>
      </c>
      <c r="D21" s="51" t="s">
        <v>519</v>
      </c>
      <c r="E21" s="51" t="s">
        <v>526</v>
      </c>
      <c r="F21" s="56" t="s">
        <v>499</v>
      </c>
      <c r="G21" s="21" t="s">
        <v>500</v>
      </c>
      <c r="H21" s="21">
        <v>1</v>
      </c>
      <c r="I21" s="52">
        <v>116673984</v>
      </c>
      <c r="J21" s="52">
        <f t="shared" si="0"/>
        <v>116673984</v>
      </c>
      <c r="K21" s="52">
        <v>53095109.54</v>
      </c>
      <c r="L21" s="52">
        <f t="shared" si="1"/>
        <v>53095109.54</v>
      </c>
      <c r="M21" s="52">
        <v>47736602.38</v>
      </c>
      <c r="N21" s="54">
        <f t="shared" si="2"/>
        <v>47736602.38</v>
      </c>
      <c r="O21" s="55">
        <f t="shared" si="3"/>
        <v>0.4091452159549125</v>
      </c>
    </row>
    <row r="22" spans="1:15" ht="25.5" customHeight="1">
      <c r="A22" s="47"/>
      <c r="B22" s="50"/>
      <c r="C22" s="51" t="s">
        <v>515</v>
      </c>
      <c r="D22" s="51" t="s">
        <v>519</v>
      </c>
      <c r="E22" s="51" t="s">
        <v>527</v>
      </c>
      <c r="F22" s="21" t="s">
        <v>503</v>
      </c>
      <c r="G22" s="21" t="s">
        <v>500</v>
      </c>
      <c r="H22" s="21">
        <v>1</v>
      </c>
      <c r="I22" s="52">
        <v>13002156</v>
      </c>
      <c r="J22" s="52">
        <f t="shared" si="0"/>
        <v>13002156</v>
      </c>
      <c r="K22" s="52">
        <v>12585194.71</v>
      </c>
      <c r="L22" s="52">
        <f t="shared" si="1"/>
        <v>12585194.71</v>
      </c>
      <c r="M22" s="52">
        <v>12386148.26</v>
      </c>
      <c r="N22" s="54">
        <f t="shared" si="2"/>
        <v>12386148.26</v>
      </c>
      <c r="O22" s="55">
        <f t="shared" si="3"/>
        <v>0.9526226465826129</v>
      </c>
    </row>
    <row r="23" spans="1:15" ht="25.5" customHeight="1">
      <c r="A23" s="47"/>
      <c r="B23" s="50"/>
      <c r="C23" s="51" t="s">
        <v>515</v>
      </c>
      <c r="D23" s="51" t="s">
        <v>519</v>
      </c>
      <c r="E23" s="51" t="s">
        <v>528</v>
      </c>
      <c r="F23" s="21" t="s">
        <v>503</v>
      </c>
      <c r="G23" s="21" t="s">
        <v>495</v>
      </c>
      <c r="H23" s="21">
        <v>0.85</v>
      </c>
      <c r="I23" s="52">
        <v>18258970</v>
      </c>
      <c r="J23" s="52">
        <f t="shared" si="0"/>
        <v>15520124.5</v>
      </c>
      <c r="K23" s="52">
        <v>13908731.33</v>
      </c>
      <c r="L23" s="52">
        <f t="shared" si="1"/>
        <v>11822421.6305</v>
      </c>
      <c r="M23" s="52">
        <v>13252318.67</v>
      </c>
      <c r="N23" s="54">
        <f t="shared" si="2"/>
        <v>11264470.8695</v>
      </c>
      <c r="O23" s="55">
        <f t="shared" si="3"/>
        <v>0.7257977131240152</v>
      </c>
    </row>
    <row r="24" spans="1:15" ht="25.5" customHeight="1">
      <c r="A24" s="47"/>
      <c r="B24" s="50"/>
      <c r="C24" s="51" t="s">
        <v>515</v>
      </c>
      <c r="D24" s="51" t="s">
        <v>519</v>
      </c>
      <c r="E24" s="51" t="s">
        <v>529</v>
      </c>
      <c r="F24" s="21" t="s">
        <v>503</v>
      </c>
      <c r="G24" s="21" t="s">
        <v>500</v>
      </c>
      <c r="H24" s="21">
        <v>1</v>
      </c>
      <c r="I24" s="52">
        <v>150989826</v>
      </c>
      <c r="J24" s="52">
        <f t="shared" si="0"/>
        <v>150989826</v>
      </c>
      <c r="K24" s="52">
        <v>139527401.23</v>
      </c>
      <c r="L24" s="52">
        <f t="shared" si="1"/>
        <v>139527401.23</v>
      </c>
      <c r="M24" s="52">
        <v>137372911.02</v>
      </c>
      <c r="N24" s="54">
        <f t="shared" si="2"/>
        <v>137372911.02</v>
      </c>
      <c r="O24" s="55">
        <f t="shared" si="3"/>
        <v>0.909815678706723</v>
      </c>
    </row>
    <row r="25" spans="1:15" ht="25.5" customHeight="1">
      <c r="A25" s="47"/>
      <c r="B25" s="50"/>
      <c r="C25" s="51" t="s">
        <v>515</v>
      </c>
      <c r="D25" s="51" t="s">
        <v>519</v>
      </c>
      <c r="E25" s="51" t="s">
        <v>530</v>
      </c>
      <c r="F25" s="21" t="s">
        <v>503</v>
      </c>
      <c r="G25" s="21" t="s">
        <v>500</v>
      </c>
      <c r="H25" s="21">
        <v>1</v>
      </c>
      <c r="I25" s="52">
        <v>39706662</v>
      </c>
      <c r="J25" s="52">
        <f t="shared" si="0"/>
        <v>39706662</v>
      </c>
      <c r="K25" s="52">
        <v>36567002.31</v>
      </c>
      <c r="L25" s="52">
        <f t="shared" si="1"/>
        <v>36567002.31</v>
      </c>
      <c r="M25" s="52">
        <v>36284624.16</v>
      </c>
      <c r="N25" s="54">
        <f t="shared" si="2"/>
        <v>36284624.16</v>
      </c>
      <c r="O25" s="55">
        <f t="shared" si="3"/>
        <v>0.9138170355392754</v>
      </c>
    </row>
    <row r="26" spans="1:15" ht="25.5" customHeight="1">
      <c r="A26" s="47"/>
      <c r="B26" s="50"/>
      <c r="C26" s="51" t="s">
        <v>515</v>
      </c>
      <c r="D26" s="56" t="s">
        <v>505</v>
      </c>
      <c r="E26" s="56" t="s">
        <v>531</v>
      </c>
      <c r="F26" s="21" t="s">
        <v>503</v>
      </c>
      <c r="G26" s="21" t="s">
        <v>495</v>
      </c>
      <c r="H26" s="21">
        <v>0.65</v>
      </c>
      <c r="I26" s="52">
        <v>1044693</v>
      </c>
      <c r="J26" s="52">
        <f t="shared" si="0"/>
        <v>679050.4500000001</v>
      </c>
      <c r="K26" s="52">
        <v>348231.2</v>
      </c>
      <c r="L26" s="52">
        <f t="shared" si="1"/>
        <v>226350.28000000003</v>
      </c>
      <c r="M26" s="52">
        <v>348231.2</v>
      </c>
      <c r="N26" s="54">
        <f t="shared" si="2"/>
        <v>226350.28000000003</v>
      </c>
      <c r="O26" s="55">
        <f t="shared" si="3"/>
        <v>0.3333335247771355</v>
      </c>
    </row>
    <row r="27" spans="1:15" ht="25.5" customHeight="1">
      <c r="A27" s="47"/>
      <c r="B27" s="50"/>
      <c r="C27" s="51" t="s">
        <v>515</v>
      </c>
      <c r="D27" s="51" t="s">
        <v>505</v>
      </c>
      <c r="E27" s="51" t="s">
        <v>532</v>
      </c>
      <c r="F27" s="21" t="s">
        <v>503</v>
      </c>
      <c r="G27" s="21" t="s">
        <v>495</v>
      </c>
      <c r="H27" s="21">
        <v>0.5</v>
      </c>
      <c r="I27" s="52">
        <v>79064453</v>
      </c>
      <c r="J27" s="52">
        <f t="shared" si="0"/>
        <v>39532226.5</v>
      </c>
      <c r="K27" s="52">
        <v>71718825.33</v>
      </c>
      <c r="L27" s="52">
        <f t="shared" si="1"/>
        <v>35859412.665</v>
      </c>
      <c r="M27" s="52">
        <v>70870081.81</v>
      </c>
      <c r="N27" s="54">
        <f t="shared" si="2"/>
        <v>35435040.905</v>
      </c>
      <c r="O27" s="55">
        <f t="shared" si="3"/>
        <v>0.8963583395688579</v>
      </c>
    </row>
    <row r="28" spans="1:15" ht="25.5" customHeight="1">
      <c r="A28" s="47"/>
      <c r="B28" s="50"/>
      <c r="C28" s="51" t="s">
        <v>533</v>
      </c>
      <c r="D28" s="51" t="s">
        <v>516</v>
      </c>
      <c r="E28" s="51" t="s">
        <v>518</v>
      </c>
      <c r="F28" s="21" t="s">
        <v>503</v>
      </c>
      <c r="G28" s="21" t="s">
        <v>495</v>
      </c>
      <c r="H28" s="21">
        <v>0.5</v>
      </c>
      <c r="I28" s="52">
        <v>201749</v>
      </c>
      <c r="J28" s="52">
        <f t="shared" si="0"/>
        <v>100874.5</v>
      </c>
      <c r="K28" s="57">
        <v>211548.12</v>
      </c>
      <c r="L28" s="52">
        <f t="shared" si="1"/>
        <v>105774.06</v>
      </c>
      <c r="M28" s="52">
        <v>193765.44</v>
      </c>
      <c r="N28" s="54">
        <f t="shared" si="2"/>
        <v>96882.72</v>
      </c>
      <c r="O28" s="55">
        <f t="shared" si="3"/>
        <v>0.960428254910805</v>
      </c>
    </row>
    <row r="29" spans="1:15" ht="25.5" customHeight="1">
      <c r="A29" s="47"/>
      <c r="B29" s="50"/>
      <c r="C29" s="51" t="s">
        <v>533</v>
      </c>
      <c r="D29" s="51" t="s">
        <v>519</v>
      </c>
      <c r="E29" s="56" t="s">
        <v>534</v>
      </c>
      <c r="F29" s="37" t="s">
        <v>503</v>
      </c>
      <c r="G29" s="37" t="s">
        <v>495</v>
      </c>
      <c r="H29" s="37">
        <v>0.23</v>
      </c>
      <c r="I29" s="58">
        <v>13663163</v>
      </c>
      <c r="J29" s="52">
        <f t="shared" si="0"/>
        <v>3142527.49</v>
      </c>
      <c r="K29" s="52">
        <v>11895386.43</v>
      </c>
      <c r="L29" s="52">
        <f t="shared" si="1"/>
        <v>2735938.8789</v>
      </c>
      <c r="M29" s="52">
        <v>11807071.69</v>
      </c>
      <c r="N29" s="54">
        <f t="shared" si="2"/>
        <v>2715626.4887</v>
      </c>
      <c r="O29" s="55">
        <f t="shared" si="3"/>
        <v>0.8641536143570855</v>
      </c>
    </row>
    <row r="30" spans="1:15" ht="25.5" customHeight="1">
      <c r="A30" s="47"/>
      <c r="B30" s="50"/>
      <c r="C30" s="51" t="s">
        <v>533</v>
      </c>
      <c r="D30" s="51" t="s">
        <v>519</v>
      </c>
      <c r="E30" s="56" t="s">
        <v>535</v>
      </c>
      <c r="F30" s="21" t="s">
        <v>503</v>
      </c>
      <c r="G30" s="21" t="s">
        <v>495</v>
      </c>
      <c r="H30" s="21">
        <v>0.229999999999999</v>
      </c>
      <c r="I30" s="52">
        <v>1193268</v>
      </c>
      <c r="J30" s="52">
        <f t="shared" si="0"/>
        <v>274451.6399999988</v>
      </c>
      <c r="K30" s="52">
        <v>897465.66</v>
      </c>
      <c r="L30" s="52">
        <f t="shared" si="1"/>
        <v>206417.10179999913</v>
      </c>
      <c r="M30" s="52">
        <v>897465.66</v>
      </c>
      <c r="N30" s="54">
        <f t="shared" si="2"/>
        <v>206417.10179999913</v>
      </c>
      <c r="O30" s="55">
        <f t="shared" si="3"/>
        <v>0.7521073723589338</v>
      </c>
    </row>
    <row r="31" spans="1:15" ht="25.5" customHeight="1">
      <c r="A31" s="47"/>
      <c r="B31" s="50"/>
      <c r="C31" s="51" t="s">
        <v>533</v>
      </c>
      <c r="D31" s="51" t="s">
        <v>505</v>
      </c>
      <c r="E31" s="51" t="s">
        <v>536</v>
      </c>
      <c r="F31" s="21" t="s">
        <v>503</v>
      </c>
      <c r="G31" s="21" t="s">
        <v>495</v>
      </c>
      <c r="H31" s="21">
        <v>0.5</v>
      </c>
      <c r="I31" s="52">
        <v>500000</v>
      </c>
      <c r="J31" s="52">
        <f t="shared" si="0"/>
        <v>250000</v>
      </c>
      <c r="K31" s="52">
        <v>0</v>
      </c>
      <c r="L31" s="52">
        <f t="shared" si="1"/>
        <v>0</v>
      </c>
      <c r="M31" s="52">
        <v>0</v>
      </c>
      <c r="N31" s="54">
        <f t="shared" si="2"/>
        <v>0</v>
      </c>
      <c r="O31" s="55">
        <f t="shared" si="3"/>
        <v>0</v>
      </c>
    </row>
    <row r="32" spans="1:31" ht="25.5" customHeight="1">
      <c r="A32" s="47"/>
      <c r="B32" s="50"/>
      <c r="C32" s="51" t="s">
        <v>533</v>
      </c>
      <c r="D32" s="51" t="s">
        <v>505</v>
      </c>
      <c r="E32" s="51" t="s">
        <v>537</v>
      </c>
      <c r="F32" s="21" t="s">
        <v>407</v>
      </c>
      <c r="G32" s="21" t="s">
        <v>495</v>
      </c>
      <c r="H32" s="21">
        <v>0.229999999999999</v>
      </c>
      <c r="I32" s="52">
        <v>50000</v>
      </c>
      <c r="J32" s="52">
        <f t="shared" si="0"/>
        <v>11499.99999999995</v>
      </c>
      <c r="K32" s="52">
        <v>0</v>
      </c>
      <c r="L32" s="52">
        <f t="shared" si="1"/>
        <v>0</v>
      </c>
      <c r="M32" s="52">
        <v>0</v>
      </c>
      <c r="N32" s="54">
        <f t="shared" si="2"/>
        <v>0</v>
      </c>
      <c r="O32" s="55">
        <f t="shared" si="3"/>
        <v>0</v>
      </c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15" ht="51" customHeight="1">
      <c r="A33" s="47"/>
      <c r="B33" s="50"/>
      <c r="C33" s="51" t="s">
        <v>533</v>
      </c>
      <c r="D33" s="51" t="s">
        <v>505</v>
      </c>
      <c r="E33" s="51" t="s">
        <v>538</v>
      </c>
      <c r="F33" s="21" t="s">
        <v>407</v>
      </c>
      <c r="G33" s="21" t="s">
        <v>500</v>
      </c>
      <c r="H33" s="21">
        <v>1</v>
      </c>
      <c r="I33" s="52">
        <v>50000</v>
      </c>
      <c r="J33" s="52">
        <f t="shared" si="0"/>
        <v>50000</v>
      </c>
      <c r="K33" s="52">
        <v>0</v>
      </c>
      <c r="L33" s="52">
        <f t="shared" si="1"/>
        <v>0</v>
      </c>
      <c r="M33" s="52">
        <v>0</v>
      </c>
      <c r="N33" s="54">
        <f t="shared" si="2"/>
        <v>0</v>
      </c>
      <c r="O33" s="55">
        <f t="shared" si="3"/>
        <v>0</v>
      </c>
    </row>
    <row r="34" spans="1:15" ht="51" customHeight="1">
      <c r="A34" s="47"/>
      <c r="B34" s="50"/>
      <c r="C34" s="51" t="s">
        <v>533</v>
      </c>
      <c r="D34" s="51" t="s">
        <v>505</v>
      </c>
      <c r="E34" s="56" t="s">
        <v>539</v>
      </c>
      <c r="F34" s="37" t="s">
        <v>413</v>
      </c>
      <c r="G34" s="37" t="s">
        <v>500</v>
      </c>
      <c r="H34" s="21">
        <v>1</v>
      </c>
      <c r="I34" s="52">
        <v>100000</v>
      </c>
      <c r="J34" s="52">
        <f t="shared" si="0"/>
        <v>100000</v>
      </c>
      <c r="K34" s="52">
        <v>0</v>
      </c>
      <c r="L34" s="52">
        <f t="shared" si="1"/>
        <v>0</v>
      </c>
      <c r="M34" s="52">
        <v>0</v>
      </c>
      <c r="N34" s="54">
        <f t="shared" si="2"/>
        <v>0</v>
      </c>
      <c r="O34" s="55">
        <f aca="true" t="shared" si="4" ref="O34:O65">N34/J34</f>
        <v>0</v>
      </c>
    </row>
    <row r="35" spans="1:15" ht="25.5" customHeight="1">
      <c r="A35" s="47"/>
      <c r="B35" s="50"/>
      <c r="C35" s="51" t="s">
        <v>533</v>
      </c>
      <c r="D35" s="51" t="s">
        <v>505</v>
      </c>
      <c r="E35" s="51" t="s">
        <v>540</v>
      </c>
      <c r="F35" s="21" t="s">
        <v>407</v>
      </c>
      <c r="G35" s="21" t="s">
        <v>495</v>
      </c>
      <c r="H35" s="21">
        <v>0.229999999999999</v>
      </c>
      <c r="I35" s="52">
        <v>100000</v>
      </c>
      <c r="J35" s="52">
        <f t="shared" si="0"/>
        <v>22999.9999999999</v>
      </c>
      <c r="K35" s="52">
        <v>0</v>
      </c>
      <c r="L35" s="52">
        <f t="shared" si="1"/>
        <v>0</v>
      </c>
      <c r="M35" s="52">
        <v>0</v>
      </c>
      <c r="N35" s="54">
        <f t="shared" si="2"/>
        <v>0</v>
      </c>
      <c r="O35" s="55">
        <f t="shared" si="4"/>
        <v>0</v>
      </c>
    </row>
    <row r="36" spans="1:15" ht="38.25" customHeight="1">
      <c r="A36" s="47"/>
      <c r="B36" s="50"/>
      <c r="C36" s="51" t="s">
        <v>533</v>
      </c>
      <c r="D36" s="51" t="s">
        <v>505</v>
      </c>
      <c r="E36" s="51" t="s">
        <v>541</v>
      </c>
      <c r="F36" s="21" t="s">
        <v>407</v>
      </c>
      <c r="G36" s="21" t="s">
        <v>495</v>
      </c>
      <c r="H36" s="21">
        <v>0.229999999999999</v>
      </c>
      <c r="I36" s="52">
        <v>50000</v>
      </c>
      <c r="J36" s="52">
        <f t="shared" si="0"/>
        <v>11499.99999999995</v>
      </c>
      <c r="K36" s="52">
        <v>0</v>
      </c>
      <c r="L36" s="52">
        <f t="shared" si="1"/>
        <v>0</v>
      </c>
      <c r="M36" s="52">
        <v>0</v>
      </c>
      <c r="N36" s="54">
        <f t="shared" si="2"/>
        <v>0</v>
      </c>
      <c r="O36" s="55">
        <f t="shared" si="4"/>
        <v>0</v>
      </c>
    </row>
    <row r="37" spans="1:15" ht="25.5" customHeight="1">
      <c r="A37" s="47"/>
      <c r="B37" s="50"/>
      <c r="C37" s="51" t="s">
        <v>533</v>
      </c>
      <c r="D37" s="51" t="s">
        <v>505</v>
      </c>
      <c r="E37" s="51" t="s">
        <v>542</v>
      </c>
      <c r="F37" s="21" t="s">
        <v>413</v>
      </c>
      <c r="G37" s="21" t="s">
        <v>495</v>
      </c>
      <c r="H37" s="21">
        <v>0.229999999999999</v>
      </c>
      <c r="I37" s="52">
        <v>200000</v>
      </c>
      <c r="J37" s="52">
        <f t="shared" si="0"/>
        <v>45999.9999999998</v>
      </c>
      <c r="K37" s="52">
        <v>0</v>
      </c>
      <c r="L37" s="52">
        <f t="shared" si="1"/>
        <v>0</v>
      </c>
      <c r="M37" s="52">
        <v>0</v>
      </c>
      <c r="N37" s="54">
        <f t="shared" si="2"/>
        <v>0</v>
      </c>
      <c r="O37" s="55">
        <f t="shared" si="4"/>
        <v>0</v>
      </c>
    </row>
    <row r="38" spans="1:15" ht="25.5" customHeight="1">
      <c r="A38" s="47"/>
      <c r="B38" s="50"/>
      <c r="C38" s="51" t="s">
        <v>533</v>
      </c>
      <c r="D38" s="51" t="s">
        <v>505</v>
      </c>
      <c r="E38" s="56" t="s">
        <v>543</v>
      </c>
      <c r="F38" s="37" t="s">
        <v>503</v>
      </c>
      <c r="G38" s="37" t="s">
        <v>495</v>
      </c>
      <c r="H38" s="37">
        <v>0.5</v>
      </c>
      <c r="I38" s="58">
        <v>550200</v>
      </c>
      <c r="J38" s="58">
        <f t="shared" si="0"/>
        <v>275100</v>
      </c>
      <c r="K38" s="58">
        <v>0</v>
      </c>
      <c r="L38" s="58">
        <f t="shared" si="1"/>
        <v>0</v>
      </c>
      <c r="M38" s="58">
        <v>0</v>
      </c>
      <c r="N38" s="54">
        <f t="shared" si="2"/>
        <v>0</v>
      </c>
      <c r="O38" s="55">
        <f t="shared" si="4"/>
        <v>0</v>
      </c>
    </row>
    <row r="39" spans="1:15" ht="25.5" customHeight="1">
      <c r="A39" s="47"/>
      <c r="B39" s="50"/>
      <c r="C39" s="51" t="s">
        <v>533</v>
      </c>
      <c r="D39" s="51" t="s">
        <v>505</v>
      </c>
      <c r="E39" s="56" t="s">
        <v>544</v>
      </c>
      <c r="F39" s="37" t="s">
        <v>503</v>
      </c>
      <c r="G39" s="37" t="s">
        <v>495</v>
      </c>
      <c r="H39" s="37">
        <v>0.5</v>
      </c>
      <c r="I39" s="58">
        <v>400200</v>
      </c>
      <c r="J39" s="58">
        <f t="shared" si="0"/>
        <v>200100</v>
      </c>
      <c r="K39" s="58">
        <v>0</v>
      </c>
      <c r="L39" s="58">
        <f t="shared" si="1"/>
        <v>0</v>
      </c>
      <c r="M39" s="58">
        <v>0</v>
      </c>
      <c r="N39" s="54">
        <f t="shared" si="2"/>
        <v>0</v>
      </c>
      <c r="O39" s="55">
        <f t="shared" si="4"/>
        <v>0</v>
      </c>
    </row>
    <row r="40" spans="1:15" ht="25.5" customHeight="1">
      <c r="A40" s="47"/>
      <c r="B40" s="50"/>
      <c r="C40" s="51" t="s">
        <v>533</v>
      </c>
      <c r="D40" s="51" t="s">
        <v>505</v>
      </c>
      <c r="E40" s="56" t="s">
        <v>545</v>
      </c>
      <c r="F40" s="37" t="s">
        <v>503</v>
      </c>
      <c r="G40" s="37" t="s">
        <v>495</v>
      </c>
      <c r="H40" s="37">
        <v>0.229999999999999</v>
      </c>
      <c r="I40" s="58">
        <v>309535</v>
      </c>
      <c r="J40" s="58">
        <f t="shared" si="0"/>
        <v>71193.0499999997</v>
      </c>
      <c r="K40" s="58">
        <v>0</v>
      </c>
      <c r="L40" s="58">
        <f t="shared" si="1"/>
        <v>0</v>
      </c>
      <c r="M40" s="58">
        <v>0</v>
      </c>
      <c r="N40" s="54">
        <f t="shared" si="2"/>
        <v>0</v>
      </c>
      <c r="O40" s="55">
        <f t="shared" si="4"/>
        <v>0</v>
      </c>
    </row>
    <row r="41" spans="1:15" ht="25.5" customHeight="1">
      <c r="A41" s="47"/>
      <c r="B41" s="50"/>
      <c r="C41" s="51" t="s">
        <v>533</v>
      </c>
      <c r="D41" s="51" t="s">
        <v>505</v>
      </c>
      <c r="E41" s="56" t="s">
        <v>546</v>
      </c>
      <c r="F41" s="37" t="s">
        <v>503</v>
      </c>
      <c r="G41" s="37" t="s">
        <v>495</v>
      </c>
      <c r="H41" s="37">
        <v>0.229999999999999</v>
      </c>
      <c r="I41" s="58">
        <v>151500</v>
      </c>
      <c r="J41" s="58">
        <f t="shared" si="0"/>
        <v>34844.99999999985</v>
      </c>
      <c r="K41" s="58">
        <v>0</v>
      </c>
      <c r="L41" s="58">
        <f t="shared" si="1"/>
        <v>0</v>
      </c>
      <c r="M41" s="58">
        <v>0</v>
      </c>
      <c r="N41" s="54">
        <f t="shared" si="2"/>
        <v>0</v>
      </c>
      <c r="O41" s="55">
        <f t="shared" si="4"/>
        <v>0</v>
      </c>
    </row>
    <row r="42" spans="1:15" ht="25.5" customHeight="1">
      <c r="A42" s="47"/>
      <c r="B42" s="50"/>
      <c r="C42" s="51" t="s">
        <v>533</v>
      </c>
      <c r="D42" s="51" t="s">
        <v>505</v>
      </c>
      <c r="E42" s="56" t="s">
        <v>547</v>
      </c>
      <c r="F42" s="37" t="s">
        <v>503</v>
      </c>
      <c r="G42" s="37" t="s">
        <v>495</v>
      </c>
      <c r="H42" s="37">
        <v>0.5</v>
      </c>
      <c r="I42" s="58">
        <v>24638632</v>
      </c>
      <c r="J42" s="58">
        <f t="shared" si="0"/>
        <v>12319316</v>
      </c>
      <c r="K42" s="58">
        <v>18177306.75</v>
      </c>
      <c r="L42" s="58">
        <f t="shared" si="1"/>
        <v>9088653.375</v>
      </c>
      <c r="M42" s="58">
        <v>18070778.11</v>
      </c>
      <c r="N42" s="54">
        <f t="shared" si="2"/>
        <v>9035389.055</v>
      </c>
      <c r="O42" s="55">
        <f t="shared" si="4"/>
        <v>0.7334326885518644</v>
      </c>
    </row>
    <row r="43" spans="1:15" ht="25.5" customHeight="1">
      <c r="A43" s="47"/>
      <c r="B43" s="50"/>
      <c r="C43" s="51" t="s">
        <v>533</v>
      </c>
      <c r="D43" s="51" t="s">
        <v>505</v>
      </c>
      <c r="E43" s="56" t="s">
        <v>548</v>
      </c>
      <c r="F43" s="37" t="s">
        <v>503</v>
      </c>
      <c r="G43" s="37" t="s">
        <v>495</v>
      </c>
      <c r="H43" s="37">
        <v>0.23</v>
      </c>
      <c r="I43" s="58">
        <v>256593089</v>
      </c>
      <c r="J43" s="58">
        <f t="shared" si="0"/>
        <v>59016410.470000006</v>
      </c>
      <c r="K43" s="58">
        <v>252729553.78</v>
      </c>
      <c r="L43" s="58">
        <f t="shared" si="1"/>
        <v>58127797.3694</v>
      </c>
      <c r="M43" s="58">
        <v>246769411.29</v>
      </c>
      <c r="N43" s="54">
        <f t="shared" si="2"/>
        <v>56756964.5967</v>
      </c>
      <c r="O43" s="55">
        <f t="shared" si="4"/>
        <v>0.9617149559706184</v>
      </c>
    </row>
    <row r="44" spans="1:15" ht="25.5" customHeight="1">
      <c r="A44" s="47"/>
      <c r="B44" s="50"/>
      <c r="C44" s="51" t="s">
        <v>533</v>
      </c>
      <c r="D44" s="51" t="s">
        <v>505</v>
      </c>
      <c r="E44" s="56" t="s">
        <v>549</v>
      </c>
      <c r="F44" s="37" t="s">
        <v>503</v>
      </c>
      <c r="G44" s="37" t="s">
        <v>495</v>
      </c>
      <c r="H44" s="37">
        <v>0.23</v>
      </c>
      <c r="I44" s="58">
        <v>49497437</v>
      </c>
      <c r="J44" s="58">
        <f t="shared" si="0"/>
        <v>11384410.51</v>
      </c>
      <c r="K44" s="53">
        <v>46156720.8</v>
      </c>
      <c r="L44" s="58">
        <f t="shared" si="1"/>
        <v>10616045.784</v>
      </c>
      <c r="M44" s="53">
        <v>45897527.72</v>
      </c>
      <c r="N44" s="54">
        <f t="shared" si="2"/>
        <v>10556431.3756</v>
      </c>
      <c r="O44" s="55">
        <f t="shared" si="4"/>
        <v>0.9272707942433465</v>
      </c>
    </row>
    <row r="45" spans="1:15" ht="25.5" customHeight="1">
      <c r="A45" s="47"/>
      <c r="B45" s="50"/>
      <c r="C45" s="51" t="s">
        <v>533</v>
      </c>
      <c r="D45" s="51" t="s">
        <v>505</v>
      </c>
      <c r="E45" s="56" t="s">
        <v>550</v>
      </c>
      <c r="F45" s="37" t="s">
        <v>503</v>
      </c>
      <c r="G45" s="37" t="s">
        <v>495</v>
      </c>
      <c r="H45" s="37">
        <v>0.5</v>
      </c>
      <c r="I45" s="58">
        <v>28655172</v>
      </c>
      <c r="J45" s="58">
        <f t="shared" si="0"/>
        <v>14327586</v>
      </c>
      <c r="K45" s="58">
        <v>28900169.91</v>
      </c>
      <c r="L45" s="58">
        <f t="shared" si="1"/>
        <v>14450084.955</v>
      </c>
      <c r="M45" s="58">
        <v>26551024.83</v>
      </c>
      <c r="N45" s="54">
        <f t="shared" si="2"/>
        <v>13275512.415</v>
      </c>
      <c r="O45" s="55">
        <f t="shared" si="4"/>
        <v>0.9265700736327808</v>
      </c>
    </row>
    <row r="46" spans="1:15" ht="25.5" customHeight="1">
      <c r="A46" s="47"/>
      <c r="B46" s="50"/>
      <c r="C46" s="51" t="s">
        <v>533</v>
      </c>
      <c r="D46" s="51" t="s">
        <v>505</v>
      </c>
      <c r="E46" s="56" t="s">
        <v>551</v>
      </c>
      <c r="F46" s="37" t="s">
        <v>503</v>
      </c>
      <c r="G46" s="37" t="s">
        <v>495</v>
      </c>
      <c r="H46" s="37">
        <v>0.5</v>
      </c>
      <c r="I46" s="58">
        <v>20199031</v>
      </c>
      <c r="J46" s="58">
        <f t="shared" si="0"/>
        <v>10099515.5</v>
      </c>
      <c r="K46" s="58">
        <v>22944729.92</v>
      </c>
      <c r="L46" s="58">
        <f t="shared" si="1"/>
        <v>11472364.96</v>
      </c>
      <c r="M46" s="58">
        <v>21501860.37</v>
      </c>
      <c r="N46" s="54">
        <f t="shared" si="2"/>
        <v>10750930.185</v>
      </c>
      <c r="O46" s="55">
        <f t="shared" si="4"/>
        <v>1.0644995975301985</v>
      </c>
    </row>
    <row r="47" spans="1:15" ht="25.5" customHeight="1">
      <c r="A47" s="47"/>
      <c r="B47" s="50"/>
      <c r="C47" s="51" t="s">
        <v>533</v>
      </c>
      <c r="D47" s="51" t="s">
        <v>505</v>
      </c>
      <c r="E47" s="56" t="s">
        <v>552</v>
      </c>
      <c r="F47" s="37" t="s">
        <v>503</v>
      </c>
      <c r="G47" s="37" t="s">
        <v>495</v>
      </c>
      <c r="H47" s="37">
        <v>0.229999999999999</v>
      </c>
      <c r="I47" s="58">
        <v>10000</v>
      </c>
      <c r="J47" s="58">
        <f t="shared" si="0"/>
        <v>2299.99999999999</v>
      </c>
      <c r="K47" s="58">
        <v>0</v>
      </c>
      <c r="L47" s="58">
        <f t="shared" si="1"/>
        <v>0</v>
      </c>
      <c r="M47" s="58">
        <v>0</v>
      </c>
      <c r="N47" s="54">
        <f t="shared" si="2"/>
        <v>0</v>
      </c>
      <c r="O47" s="62">
        <f t="shared" si="4"/>
        <v>0</v>
      </c>
    </row>
    <row r="48" spans="1:15" ht="25.5" customHeight="1">
      <c r="A48" s="47"/>
      <c r="B48" s="50"/>
      <c r="C48" s="51" t="s">
        <v>533</v>
      </c>
      <c r="D48" s="51" t="s">
        <v>505</v>
      </c>
      <c r="E48" s="56" t="s">
        <v>553</v>
      </c>
      <c r="F48" s="37" t="s">
        <v>503</v>
      </c>
      <c r="G48" s="37" t="s">
        <v>495</v>
      </c>
      <c r="H48" s="37">
        <v>0.229999999999999</v>
      </c>
      <c r="I48" s="58">
        <v>1686701</v>
      </c>
      <c r="J48" s="58">
        <f t="shared" si="0"/>
        <v>387941.22999999835</v>
      </c>
      <c r="K48" s="58">
        <v>0</v>
      </c>
      <c r="L48" s="58">
        <f t="shared" si="1"/>
        <v>0</v>
      </c>
      <c r="M48" s="58">
        <v>0</v>
      </c>
      <c r="N48" s="54">
        <f t="shared" si="2"/>
        <v>0</v>
      </c>
      <c r="O48" s="55">
        <f t="shared" si="4"/>
        <v>0</v>
      </c>
    </row>
    <row r="49" spans="1:15" ht="25.5" customHeight="1">
      <c r="A49" s="46"/>
      <c r="B49" s="49"/>
      <c r="C49" s="51" t="s">
        <v>533</v>
      </c>
      <c r="D49" s="51" t="s">
        <v>505</v>
      </c>
      <c r="E49" s="56" t="s">
        <v>554</v>
      </c>
      <c r="F49" s="37" t="s">
        <v>503</v>
      </c>
      <c r="G49" s="37" t="s">
        <v>495</v>
      </c>
      <c r="H49" s="37">
        <v>0.5</v>
      </c>
      <c r="I49" s="58">
        <v>3606531</v>
      </c>
      <c r="J49" s="58">
        <f t="shared" si="0"/>
        <v>1803265.5</v>
      </c>
      <c r="K49" s="58">
        <v>1523919.2</v>
      </c>
      <c r="L49" s="58">
        <f t="shared" si="1"/>
        <v>761959.6</v>
      </c>
      <c r="M49" s="58">
        <v>1301690.33</v>
      </c>
      <c r="N49" s="54">
        <f t="shared" si="2"/>
        <v>650845.165</v>
      </c>
      <c r="O49" s="55">
        <f t="shared" si="4"/>
        <v>0.3609258675441858</v>
      </c>
    </row>
    <row r="50" spans="1:15" ht="22.5" customHeight="1">
      <c r="A50" s="63" t="s">
        <v>555</v>
      </c>
      <c r="B50" s="63"/>
      <c r="C50" s="64"/>
      <c r="D50" s="66"/>
      <c r="E50" s="66"/>
      <c r="F50" s="66"/>
      <c r="G50" s="65"/>
      <c r="H50" s="67"/>
      <c r="I50" s="68">
        <f aca="true" t="shared" si="5" ref="I50:N50">SUM(I2:I49)</f>
        <v>1333255599</v>
      </c>
      <c r="J50" s="69">
        <f t="shared" si="5"/>
        <v>915680150.2800001</v>
      </c>
      <c r="K50" s="68">
        <f t="shared" si="5"/>
        <v>1184821173.2500002</v>
      </c>
      <c r="L50" s="69">
        <f t="shared" si="5"/>
        <v>790539670.5972</v>
      </c>
      <c r="M50" s="68">
        <f t="shared" si="5"/>
        <v>1156466645.5899997</v>
      </c>
      <c r="N50" s="69">
        <f t="shared" si="5"/>
        <v>771692352.3448997</v>
      </c>
      <c r="O50" s="70">
        <f t="shared" si="4"/>
        <v>0.8427531732657181</v>
      </c>
    </row>
    <row r="51" spans="1:15" ht="15.75" customHeight="1">
      <c r="A51" s="71"/>
      <c r="B51" s="71"/>
      <c r="C51" s="72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ht="15.75" customHeight="1">
      <c r="A52" s="71"/>
      <c r="B52" s="71"/>
      <c r="C52" s="72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ht="15.75" customHeight="1">
      <c r="A53" s="71"/>
      <c r="B53" s="71"/>
      <c r="C53" s="72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5" ht="15.75" customHeight="1">
      <c r="A54" s="71"/>
      <c r="B54" s="71"/>
      <c r="C54" s="72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ht="15.75" customHeight="1">
      <c r="A55" s="71"/>
      <c r="B55" s="71"/>
      <c r="C55" s="72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5.75" customHeight="1">
      <c r="A56" s="71"/>
      <c r="B56" s="71"/>
      <c r="C56" s="7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15.75" customHeight="1">
      <c r="A57" s="71"/>
      <c r="B57" s="71"/>
      <c r="C57" s="72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ht="15.75" customHeight="1">
      <c r="A58" s="71"/>
      <c r="B58" s="71"/>
      <c r="C58" s="72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5.75" customHeight="1">
      <c r="A59" s="71"/>
      <c r="B59" s="71"/>
      <c r="C59" s="7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ht="15.75" customHeight="1">
      <c r="A60" s="71"/>
      <c r="B60" s="71"/>
      <c r="C60" s="72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1:15" ht="15.75" customHeight="1">
      <c r="A61" s="71"/>
      <c r="B61" s="71"/>
      <c r="C61" s="7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5" ht="15.75" customHeight="1">
      <c r="A62" s="71"/>
      <c r="B62" s="71"/>
      <c r="C62" s="72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1:15" ht="15.75" customHeight="1">
      <c r="A63" s="71"/>
      <c r="B63" s="71"/>
      <c r="C63" s="72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1:15" ht="15.75" customHeight="1">
      <c r="A64" s="71"/>
      <c r="B64" s="71"/>
      <c r="C64" s="72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.75" customHeight="1">
      <c r="A65" s="71"/>
      <c r="B65" s="71"/>
      <c r="C65" s="72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5" ht="15.75" customHeight="1">
      <c r="A66" s="71"/>
      <c r="B66" s="71"/>
      <c r="C66" s="7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5.75" customHeight="1">
      <c r="A67" s="71"/>
      <c r="B67" s="71"/>
      <c r="C67" s="72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1:15" ht="15.75" customHeight="1">
      <c r="A68" s="71"/>
      <c r="B68" s="71"/>
      <c r="C68" s="72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ht="15.75" customHeight="1">
      <c r="A69" s="71"/>
      <c r="B69" s="71"/>
      <c r="C69" s="72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1:15" ht="15.75" customHeight="1">
      <c r="A70" s="71"/>
      <c r="B70" s="71"/>
      <c r="C70" s="72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ht="15.75" customHeight="1">
      <c r="A71" s="71"/>
      <c r="B71" s="71"/>
      <c r="C71" s="72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ht="15.75" customHeight="1">
      <c r="A72" s="71"/>
      <c r="B72" s="71"/>
      <c r="C72" s="7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1:15" ht="15.75" customHeight="1">
      <c r="A73" s="71"/>
      <c r="B73" s="71"/>
      <c r="C73" s="72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15" ht="15.75" customHeight="1">
      <c r="A74" s="71"/>
      <c r="B74" s="71"/>
      <c r="C74" s="72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5" ht="15.75" customHeight="1">
      <c r="A75" s="71"/>
      <c r="B75" s="71"/>
      <c r="C75" s="72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1:15" ht="15.75" customHeight="1">
      <c r="A76" s="71"/>
      <c r="B76" s="71"/>
      <c r="C76" s="72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1:15" ht="15.75" customHeight="1">
      <c r="A77" s="71"/>
      <c r="B77" s="71"/>
      <c r="C77" s="72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1:15" ht="15.75" customHeight="1">
      <c r="A78" s="71"/>
      <c r="B78" s="71"/>
      <c r="C78" s="72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75" customHeight="1">
      <c r="A79" s="71"/>
      <c r="B79" s="71"/>
      <c r="C79" s="72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75" customHeight="1">
      <c r="A80" s="71"/>
      <c r="B80" s="71"/>
      <c r="C80" s="72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75" customHeight="1">
      <c r="A81" s="71"/>
      <c r="B81" s="71"/>
      <c r="C81" s="72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1:15" ht="15.75" customHeight="1">
      <c r="A82" s="71"/>
      <c r="B82" s="71"/>
      <c r="C82" s="72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75" customHeight="1">
      <c r="A83" s="71"/>
      <c r="B83" s="71"/>
      <c r="C83" s="72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75" customHeight="1">
      <c r="A84" s="71"/>
      <c r="B84" s="71"/>
      <c r="C84" s="7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 customHeight="1">
      <c r="A85" s="71"/>
      <c r="B85" s="71"/>
      <c r="C85" s="72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1:15" ht="15.75" customHeight="1">
      <c r="A86" s="71"/>
      <c r="B86" s="71"/>
      <c r="C86" s="72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1:15" ht="15.75" customHeight="1">
      <c r="A87" s="71"/>
      <c r="B87" s="71"/>
      <c r="C87" s="72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ht="15.75" customHeight="1">
      <c r="A88" s="71"/>
      <c r="B88" s="71"/>
      <c r="C88" s="7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1:15" ht="15.75" customHeight="1">
      <c r="A89" s="71"/>
      <c r="B89" s="71"/>
      <c r="C89" s="7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1:15" ht="15.75" customHeight="1">
      <c r="A90" s="71"/>
      <c r="B90" s="71"/>
      <c r="C90" s="72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1:15" ht="15.75" customHeight="1">
      <c r="A91" s="71"/>
      <c r="B91" s="71"/>
      <c r="C91" s="72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1:15" ht="15.75" customHeight="1">
      <c r="A92" s="71"/>
      <c r="B92" s="71"/>
      <c r="C92" s="72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1:15" ht="15.75" customHeight="1">
      <c r="A93" s="71"/>
      <c r="B93" s="71"/>
      <c r="C93" s="72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1:15" ht="15.75" customHeight="1">
      <c r="A94" s="71"/>
      <c r="B94" s="71"/>
      <c r="C94" s="72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1:15" ht="15.75" customHeight="1">
      <c r="A95" s="71"/>
      <c r="B95" s="71"/>
      <c r="C95" s="72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1:15" ht="15.75" customHeight="1">
      <c r="A96" s="71"/>
      <c r="B96" s="71"/>
      <c r="C96" s="72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1:15" ht="15.75" customHeight="1">
      <c r="A97" s="71"/>
      <c r="B97" s="71"/>
      <c r="C97" s="7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1:15" ht="15.75" customHeight="1">
      <c r="A98" s="71"/>
      <c r="B98" s="71"/>
      <c r="C98" s="72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1:15" ht="15.75" customHeight="1">
      <c r="A99" s="71"/>
      <c r="B99" s="71"/>
      <c r="C99" s="72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1:15" ht="15.75" customHeight="1">
      <c r="A100" s="71"/>
      <c r="B100" s="71"/>
      <c r="C100" s="72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1:15" ht="15.75" customHeight="1">
      <c r="A101" s="71"/>
      <c r="B101" s="71"/>
      <c r="C101" s="72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1:15" ht="15.75" customHeight="1">
      <c r="A102" s="71"/>
      <c r="B102" s="71"/>
      <c r="C102" s="72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1:15" ht="15.75" customHeight="1">
      <c r="A103" s="71"/>
      <c r="B103" s="71"/>
      <c r="C103" s="72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1:15" ht="15.75" customHeight="1">
      <c r="A104" s="71"/>
      <c r="B104" s="71"/>
      <c r="C104" s="72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1:15" ht="15.75" customHeight="1">
      <c r="A105" s="71"/>
      <c r="B105" s="71"/>
      <c r="C105" s="72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1:15" ht="15.75" customHeight="1">
      <c r="A106" s="71"/>
      <c r="B106" s="71"/>
      <c r="C106" s="72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1:15" ht="15.75" customHeight="1">
      <c r="A107" s="71"/>
      <c r="B107" s="71"/>
      <c r="C107" s="72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1:15" ht="15.75" customHeight="1">
      <c r="A108" s="71"/>
      <c r="B108" s="71"/>
      <c r="C108" s="72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1:15" ht="15.75" customHeight="1">
      <c r="A109" s="71"/>
      <c r="B109" s="71"/>
      <c r="C109" s="72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1:15" ht="15.75" customHeight="1">
      <c r="A110" s="71"/>
      <c r="B110" s="71"/>
      <c r="C110" s="72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1:15" ht="15.75" customHeight="1">
      <c r="A111" s="71"/>
      <c r="B111" s="71"/>
      <c r="C111" s="72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</row>
    <row r="112" spans="1:15" ht="15.75" customHeight="1">
      <c r="A112" s="71"/>
      <c r="B112" s="71"/>
      <c r="C112" s="72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</row>
    <row r="113" spans="1:15" ht="15.75" customHeight="1">
      <c r="A113" s="71"/>
      <c r="B113" s="71"/>
      <c r="C113" s="72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</row>
    <row r="114" spans="1:15" ht="15.75" customHeight="1">
      <c r="A114" s="71"/>
      <c r="B114" s="71"/>
      <c r="C114" s="72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</row>
    <row r="115" spans="1:15" ht="15.75" customHeight="1">
      <c r="A115" s="71"/>
      <c r="B115" s="71"/>
      <c r="C115" s="72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</row>
    <row r="116" spans="1:15" ht="15.75" customHeight="1">
      <c r="A116" s="71"/>
      <c r="B116" s="71"/>
      <c r="C116" s="72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</row>
    <row r="117" spans="1:15" ht="15.75" customHeight="1">
      <c r="A117" s="71"/>
      <c r="B117" s="71"/>
      <c r="C117" s="72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</row>
    <row r="118" spans="1:15" ht="15.75" customHeight="1">
      <c r="A118" s="71"/>
      <c r="B118" s="71"/>
      <c r="C118" s="72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</row>
    <row r="119" spans="1:15" ht="15.75" customHeight="1">
      <c r="A119" s="71"/>
      <c r="B119" s="71"/>
      <c r="C119" s="72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</row>
    <row r="120" spans="1:15" ht="15.75" customHeight="1">
      <c r="A120" s="71"/>
      <c r="B120" s="71"/>
      <c r="C120" s="72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</row>
    <row r="121" spans="1:15" ht="15.75" customHeight="1">
      <c r="A121" s="71"/>
      <c r="B121" s="71"/>
      <c r="C121" s="72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</row>
    <row r="122" spans="1:15" ht="15.75" customHeight="1">
      <c r="A122" s="71"/>
      <c r="B122" s="71"/>
      <c r="C122" s="72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</row>
    <row r="123" spans="1:15" ht="15.75" customHeight="1">
      <c r="A123" s="71"/>
      <c r="B123" s="71"/>
      <c r="C123" s="72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</row>
    <row r="124" spans="1:15" ht="15.75" customHeight="1">
      <c r="A124" s="71"/>
      <c r="B124" s="71"/>
      <c r="C124" s="72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</row>
    <row r="125" spans="1:15" ht="15.75" customHeight="1">
      <c r="A125" s="71"/>
      <c r="B125" s="71"/>
      <c r="C125" s="72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</row>
    <row r="126" spans="1:15" ht="15.75" customHeight="1">
      <c r="A126" s="71"/>
      <c r="B126" s="71"/>
      <c r="C126" s="72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</row>
    <row r="127" spans="1:15" ht="15.75" customHeight="1">
      <c r="A127" s="71"/>
      <c r="B127" s="71"/>
      <c r="C127" s="72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</row>
    <row r="128" spans="1:15" ht="15.75" customHeight="1">
      <c r="A128" s="71"/>
      <c r="B128" s="71"/>
      <c r="C128" s="72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</row>
    <row r="129" spans="1:15" ht="15.75" customHeight="1">
      <c r="A129" s="71"/>
      <c r="B129" s="71"/>
      <c r="C129" s="72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</row>
    <row r="130" spans="1:15" ht="15.75" customHeight="1">
      <c r="A130" s="71"/>
      <c r="B130" s="71"/>
      <c r="C130" s="72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</row>
    <row r="131" spans="1:15" ht="15.75" customHeight="1">
      <c r="A131" s="71"/>
      <c r="B131" s="71"/>
      <c r="C131" s="72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</row>
    <row r="132" spans="1:15" ht="15.75" customHeight="1">
      <c r="A132" s="71"/>
      <c r="B132" s="71"/>
      <c r="C132" s="72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</row>
    <row r="133" spans="1:15" ht="15.75" customHeight="1">
      <c r="A133" s="71"/>
      <c r="B133" s="71"/>
      <c r="C133" s="72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</row>
    <row r="134" spans="1:15" ht="15.75" customHeight="1">
      <c r="A134" s="71"/>
      <c r="B134" s="71"/>
      <c r="C134" s="72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</row>
    <row r="135" spans="1:15" ht="15.75" customHeight="1">
      <c r="A135" s="71"/>
      <c r="B135" s="71"/>
      <c r="C135" s="72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</row>
    <row r="136" spans="1:15" ht="15.75" customHeight="1">
      <c r="A136" s="71"/>
      <c r="B136" s="71"/>
      <c r="C136" s="72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</row>
    <row r="137" spans="1:15" ht="15.75" customHeight="1">
      <c r="A137" s="71"/>
      <c r="B137" s="71"/>
      <c r="C137" s="72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</row>
    <row r="138" spans="1:15" ht="15.75" customHeight="1">
      <c r="A138" s="71"/>
      <c r="B138" s="71"/>
      <c r="C138" s="72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</row>
    <row r="139" spans="1:15" ht="15.75" customHeight="1">
      <c r="A139" s="71"/>
      <c r="B139" s="71"/>
      <c r="C139" s="72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</row>
    <row r="140" spans="1:15" ht="15.75" customHeight="1">
      <c r="A140" s="71"/>
      <c r="B140" s="71"/>
      <c r="C140" s="72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</row>
    <row r="141" spans="1:15" ht="15.75" customHeight="1">
      <c r="A141" s="71"/>
      <c r="B141" s="71"/>
      <c r="C141" s="72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</row>
    <row r="142" spans="1:15" ht="15.75" customHeight="1">
      <c r="A142" s="71"/>
      <c r="B142" s="71"/>
      <c r="C142" s="72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</row>
    <row r="143" spans="1:15" ht="15.75" customHeight="1">
      <c r="A143" s="71"/>
      <c r="B143" s="71"/>
      <c r="C143" s="72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</row>
    <row r="144" spans="1:15" ht="15.75" customHeight="1">
      <c r="A144" s="71"/>
      <c r="B144" s="71"/>
      <c r="C144" s="72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</row>
    <row r="145" spans="1:15" ht="15.75" customHeight="1">
      <c r="A145" s="71"/>
      <c r="B145" s="71"/>
      <c r="C145" s="72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</row>
    <row r="146" spans="1:15" ht="15.75" customHeight="1">
      <c r="A146" s="71"/>
      <c r="B146" s="71"/>
      <c r="C146" s="72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</row>
    <row r="147" spans="1:15" ht="15.75" customHeight="1">
      <c r="A147" s="71"/>
      <c r="B147" s="71"/>
      <c r="C147" s="72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</row>
    <row r="148" spans="1:15" ht="15.75" customHeight="1">
      <c r="A148" s="71"/>
      <c r="B148" s="71"/>
      <c r="C148" s="72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</row>
    <row r="149" spans="1:15" ht="15.75" customHeight="1">
      <c r="A149" s="71"/>
      <c r="B149" s="71"/>
      <c r="C149" s="72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</row>
    <row r="150" spans="1:15" ht="15.75" customHeight="1">
      <c r="A150" s="71"/>
      <c r="B150" s="71"/>
      <c r="C150" s="72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</row>
    <row r="151" spans="1:15" ht="15.75" customHeight="1">
      <c r="A151" s="71"/>
      <c r="B151" s="71"/>
      <c r="C151" s="72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</row>
    <row r="152" spans="1:15" ht="15.75" customHeight="1">
      <c r="A152" s="71"/>
      <c r="B152" s="71"/>
      <c r="C152" s="72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</row>
    <row r="153" spans="1:15" ht="15.75" customHeight="1">
      <c r="A153" s="71"/>
      <c r="B153" s="71"/>
      <c r="C153" s="72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</row>
    <row r="154" spans="1:15" ht="15.75" customHeight="1">
      <c r="A154" s="71"/>
      <c r="B154" s="71"/>
      <c r="C154" s="72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</row>
    <row r="155" spans="1:15" ht="15.75" customHeight="1">
      <c r="A155" s="71"/>
      <c r="B155" s="71"/>
      <c r="C155" s="72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</row>
    <row r="156" spans="1:15" ht="15.75" customHeight="1">
      <c r="A156" s="71"/>
      <c r="B156" s="71"/>
      <c r="C156" s="72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</row>
    <row r="157" spans="1:15" ht="15.75" customHeight="1">
      <c r="A157" s="71"/>
      <c r="B157" s="71"/>
      <c r="C157" s="72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</row>
    <row r="158" spans="1:15" ht="15.75" customHeight="1">
      <c r="A158" s="71"/>
      <c r="B158" s="71"/>
      <c r="C158" s="72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</row>
    <row r="159" spans="1:15" ht="15.75" customHeight="1">
      <c r="A159" s="71"/>
      <c r="B159" s="71"/>
      <c r="C159" s="72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</row>
    <row r="160" spans="1:15" ht="15.75" customHeight="1">
      <c r="A160" s="71"/>
      <c r="B160" s="71"/>
      <c r="C160" s="72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</row>
    <row r="161" spans="1:15" ht="15.75" customHeight="1">
      <c r="A161" s="71"/>
      <c r="B161" s="71"/>
      <c r="C161" s="72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</row>
    <row r="162" spans="1:15" ht="15.75" customHeight="1">
      <c r="A162" s="71"/>
      <c r="B162" s="71"/>
      <c r="C162" s="72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</row>
    <row r="163" spans="1:15" ht="15.75" customHeight="1">
      <c r="A163" s="71"/>
      <c r="B163" s="71"/>
      <c r="C163" s="72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</row>
    <row r="164" spans="1:15" ht="15.75" customHeight="1">
      <c r="A164" s="71"/>
      <c r="B164" s="71"/>
      <c r="C164" s="72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</row>
    <row r="165" spans="1:15" ht="15.75" customHeight="1">
      <c r="A165" s="71"/>
      <c r="B165" s="71"/>
      <c r="C165" s="72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</row>
    <row r="166" spans="1:15" ht="15.75" customHeight="1">
      <c r="A166" s="71"/>
      <c r="B166" s="71"/>
      <c r="C166" s="72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</row>
    <row r="167" spans="1:15" ht="15.75" customHeight="1">
      <c r="A167" s="71"/>
      <c r="B167" s="71"/>
      <c r="C167" s="72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</row>
    <row r="168" spans="1:15" ht="15.75" customHeight="1">
      <c r="A168" s="71"/>
      <c r="B168" s="71"/>
      <c r="C168" s="72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</row>
    <row r="169" spans="1:15" ht="15.75" customHeight="1">
      <c r="A169" s="71"/>
      <c r="B169" s="71"/>
      <c r="C169" s="72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</row>
    <row r="170" spans="1:15" ht="15.75" customHeight="1">
      <c r="A170" s="71"/>
      <c r="B170" s="71"/>
      <c r="C170" s="72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</row>
    <row r="171" spans="1:15" ht="15.75" customHeight="1">
      <c r="A171" s="71"/>
      <c r="B171" s="71"/>
      <c r="C171" s="72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</row>
    <row r="172" spans="1:15" ht="15.75" customHeight="1">
      <c r="A172" s="71"/>
      <c r="B172" s="71"/>
      <c r="C172" s="72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</row>
    <row r="173" spans="1:15" ht="15.75" customHeight="1">
      <c r="A173" s="71"/>
      <c r="B173" s="71"/>
      <c r="C173" s="72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</row>
    <row r="174" spans="1:15" ht="15.75" customHeight="1">
      <c r="A174" s="71"/>
      <c r="B174" s="71"/>
      <c r="C174" s="72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</row>
    <row r="175" spans="1:15" ht="15.75" customHeight="1">
      <c r="A175" s="71"/>
      <c r="B175" s="71"/>
      <c r="C175" s="72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</row>
    <row r="176" spans="1:15" ht="15.75" customHeight="1">
      <c r="A176" s="71"/>
      <c r="B176" s="71"/>
      <c r="C176" s="72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</row>
    <row r="177" spans="1:15" ht="15.75" customHeight="1">
      <c r="A177" s="71"/>
      <c r="B177" s="71"/>
      <c r="C177" s="72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</row>
    <row r="178" spans="1:15" ht="15.75" customHeight="1">
      <c r="A178" s="71"/>
      <c r="B178" s="71"/>
      <c r="C178" s="72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</row>
    <row r="179" spans="1:15" ht="15.75" customHeight="1">
      <c r="A179" s="71"/>
      <c r="B179" s="71"/>
      <c r="C179" s="72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</row>
    <row r="180" spans="1:15" ht="15.75" customHeight="1">
      <c r="A180" s="71"/>
      <c r="B180" s="71"/>
      <c r="C180" s="72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</row>
    <row r="181" spans="1:15" ht="15.75" customHeight="1">
      <c r="A181" s="71"/>
      <c r="B181" s="71"/>
      <c r="C181" s="72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</row>
    <row r="182" spans="1:15" ht="15.75" customHeight="1">
      <c r="A182" s="71"/>
      <c r="B182" s="71"/>
      <c r="C182" s="72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</row>
    <row r="183" spans="1:15" ht="15.75" customHeight="1">
      <c r="A183" s="71"/>
      <c r="B183" s="71"/>
      <c r="C183" s="72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</row>
    <row r="184" spans="1:15" ht="15.75" customHeight="1">
      <c r="A184" s="71"/>
      <c r="B184" s="71"/>
      <c r="C184" s="72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</row>
    <row r="185" spans="1:15" ht="15.75" customHeight="1">
      <c r="A185" s="71"/>
      <c r="B185" s="71"/>
      <c r="C185" s="72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</row>
    <row r="186" spans="1:15" ht="15.75" customHeight="1">
      <c r="A186" s="71"/>
      <c r="B186" s="71"/>
      <c r="C186" s="72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</row>
    <row r="187" spans="1:15" ht="15.75" customHeight="1">
      <c r="A187" s="71"/>
      <c r="B187" s="71"/>
      <c r="C187" s="72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</row>
    <row r="188" spans="1:15" ht="15.75" customHeight="1">
      <c r="A188" s="71"/>
      <c r="B188" s="71"/>
      <c r="C188" s="72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</row>
    <row r="189" spans="1:15" ht="15.75" customHeight="1">
      <c r="A189" s="71"/>
      <c r="B189" s="71"/>
      <c r="C189" s="72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</row>
    <row r="190" spans="1:15" ht="15.75" customHeight="1">
      <c r="A190" s="71"/>
      <c r="B190" s="71"/>
      <c r="C190" s="72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</row>
    <row r="191" spans="1:15" ht="15.75" customHeight="1">
      <c r="A191" s="71"/>
      <c r="B191" s="71"/>
      <c r="C191" s="72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</row>
    <row r="192" spans="1:15" ht="15.75" customHeight="1">
      <c r="A192" s="71"/>
      <c r="B192" s="71"/>
      <c r="C192" s="72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</row>
    <row r="193" spans="1:15" ht="15.75" customHeight="1">
      <c r="A193" s="71"/>
      <c r="B193" s="71"/>
      <c r="C193" s="72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</row>
    <row r="194" spans="1:15" ht="15.75" customHeight="1">
      <c r="A194" s="71"/>
      <c r="B194" s="71"/>
      <c r="C194" s="72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</row>
    <row r="195" spans="1:15" ht="15.75" customHeight="1">
      <c r="A195" s="71"/>
      <c r="B195" s="71"/>
      <c r="C195" s="72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</row>
    <row r="196" spans="1:15" ht="15.75" customHeight="1">
      <c r="A196" s="71"/>
      <c r="B196" s="71"/>
      <c r="C196" s="72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</row>
    <row r="197" spans="1:15" ht="15.75" customHeight="1">
      <c r="A197" s="71"/>
      <c r="B197" s="71"/>
      <c r="C197" s="72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</row>
    <row r="198" spans="1:15" ht="15.75" customHeight="1">
      <c r="A198" s="71"/>
      <c r="B198" s="71"/>
      <c r="C198" s="72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</row>
    <row r="199" spans="1:15" ht="15.75" customHeight="1">
      <c r="A199" s="71"/>
      <c r="B199" s="71"/>
      <c r="C199" s="72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</row>
    <row r="200" spans="1:15" ht="15.75" customHeight="1">
      <c r="A200" s="71"/>
      <c r="B200" s="71"/>
      <c r="C200" s="72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</row>
    <row r="201" spans="1:15" ht="15.75" customHeight="1">
      <c r="A201" s="71"/>
      <c r="B201" s="71"/>
      <c r="C201" s="72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</row>
    <row r="202" spans="1:15" ht="15.75" customHeight="1">
      <c r="A202" s="71"/>
      <c r="B202" s="71"/>
      <c r="C202" s="72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</row>
    <row r="203" spans="1:15" ht="15.75" customHeight="1">
      <c r="A203" s="71"/>
      <c r="B203" s="71"/>
      <c r="C203" s="72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</row>
    <row r="204" spans="1:15" ht="15.75" customHeight="1">
      <c r="A204" s="71"/>
      <c r="B204" s="71"/>
      <c r="C204" s="72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</row>
    <row r="205" spans="1:15" ht="15.75" customHeight="1">
      <c r="A205" s="71"/>
      <c r="B205" s="71"/>
      <c r="C205" s="72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</row>
    <row r="206" spans="1:15" ht="15.75" customHeight="1">
      <c r="A206" s="71"/>
      <c r="B206" s="71"/>
      <c r="C206" s="72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</row>
    <row r="207" spans="1:15" ht="15.75" customHeight="1">
      <c r="A207" s="71"/>
      <c r="B207" s="71"/>
      <c r="C207" s="72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</row>
    <row r="208" spans="1:15" ht="15.75" customHeight="1">
      <c r="A208" s="71"/>
      <c r="B208" s="71"/>
      <c r="C208" s="72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</row>
    <row r="209" spans="1:15" ht="15.75" customHeight="1">
      <c r="A209" s="71"/>
      <c r="B209" s="71"/>
      <c r="C209" s="72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</row>
    <row r="210" spans="1:15" ht="15.75" customHeight="1">
      <c r="A210" s="71"/>
      <c r="B210" s="71"/>
      <c r="C210" s="72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</row>
    <row r="211" spans="1:15" ht="15.75" customHeight="1">
      <c r="A211" s="71"/>
      <c r="B211" s="71"/>
      <c r="C211" s="72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</row>
    <row r="212" spans="1:15" ht="15.75" customHeight="1">
      <c r="A212" s="71"/>
      <c r="B212" s="71"/>
      <c r="C212" s="72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</row>
    <row r="213" spans="1:15" ht="15.75" customHeight="1">
      <c r="A213" s="71"/>
      <c r="B213" s="71"/>
      <c r="C213" s="72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</row>
    <row r="214" spans="1:15" ht="15.75" customHeight="1">
      <c r="A214" s="71"/>
      <c r="B214" s="71"/>
      <c r="C214" s="72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</row>
    <row r="215" spans="1:15" ht="15.75" customHeight="1">
      <c r="A215" s="71"/>
      <c r="B215" s="71"/>
      <c r="C215" s="72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</row>
    <row r="216" spans="1:15" ht="15.75" customHeight="1">
      <c r="A216" s="71"/>
      <c r="B216" s="71"/>
      <c r="C216" s="72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</row>
    <row r="217" spans="1:15" ht="15.75" customHeight="1">
      <c r="A217" s="71"/>
      <c r="B217" s="71"/>
      <c r="C217" s="72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</row>
    <row r="218" spans="1:15" ht="15.75" customHeight="1">
      <c r="A218" s="71"/>
      <c r="B218" s="71"/>
      <c r="C218" s="72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</row>
    <row r="219" spans="1:15" ht="15.75" customHeight="1">
      <c r="A219" s="71"/>
      <c r="B219" s="71"/>
      <c r="C219" s="72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</row>
    <row r="220" spans="1:15" ht="15.75" customHeight="1">
      <c r="A220" s="71"/>
      <c r="B220" s="71"/>
      <c r="C220" s="72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</row>
    <row r="221" spans="1:15" ht="15.75" customHeight="1">
      <c r="A221" s="71"/>
      <c r="B221" s="71"/>
      <c r="C221" s="72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</row>
    <row r="222" spans="1:15" ht="15.75" customHeight="1">
      <c r="A222" s="71"/>
      <c r="B222" s="71"/>
      <c r="C222" s="72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</row>
    <row r="223" spans="1:15" ht="15.75" customHeight="1">
      <c r="A223" s="71"/>
      <c r="B223" s="71"/>
      <c r="C223" s="72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</row>
    <row r="224" spans="1:15" ht="15.75" customHeight="1">
      <c r="A224" s="71"/>
      <c r="B224" s="71"/>
      <c r="C224" s="72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</row>
    <row r="225" spans="1:15" ht="15.75" customHeight="1">
      <c r="A225" s="71"/>
      <c r="B225" s="71"/>
      <c r="C225" s="72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</row>
    <row r="226" spans="1:15" ht="15.75" customHeight="1">
      <c r="A226" s="71"/>
      <c r="B226" s="71"/>
      <c r="C226" s="72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</row>
    <row r="227" spans="1:15" ht="15.75" customHeight="1">
      <c r="A227" s="71"/>
      <c r="B227" s="71"/>
      <c r="C227" s="72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4">
    <mergeCell ref="A2:A49"/>
    <mergeCell ref="B2:B49"/>
    <mergeCell ref="A50:B50"/>
    <mergeCell ref="C50:G50"/>
  </mergeCells>
  <printOptions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outlinePr summaryBelow="0" summaryRight="0"/>
    <pageSetUpPr fitToPage="1"/>
  </sheetPr>
  <dimension ref="A1:AE22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4.421875" defaultRowHeight="15" customHeight="1"/>
  <cols>
    <col min="1" max="1" width="6.28125" style="1" customWidth="1"/>
    <col min="2" max="2" width="7.28125" style="1" customWidth="1"/>
    <col min="3" max="3" width="45.00390625" style="1" customWidth="1"/>
    <col min="4" max="4" width="46.140625" style="1" customWidth="1"/>
    <col min="5" max="5" width="39.57421875" style="1" customWidth="1"/>
    <col min="6" max="6" width="19.421875" style="1" customWidth="1"/>
    <col min="7" max="7" width="6.00390625" style="1" customWidth="1"/>
    <col min="8" max="8" width="5.7109375" style="1" customWidth="1"/>
    <col min="9" max="9" width="15.421875" style="1" customWidth="1"/>
    <col min="10" max="10" width="16.00390625" style="1" customWidth="1"/>
    <col min="11" max="11" width="14.421875" style="1" customWidth="1"/>
    <col min="12" max="12" width="14.57421875" style="1" customWidth="1"/>
    <col min="13" max="13" width="14.140625" style="1" customWidth="1"/>
    <col min="14" max="14" width="14.00390625" style="1" customWidth="1"/>
    <col min="15" max="15" width="7.8515625" style="1" customWidth="1"/>
    <col min="16" max="16384" width="14.421875" style="1" customWidth="1"/>
  </cols>
  <sheetData>
    <row r="1" spans="1:15" ht="33" customHeight="1">
      <c r="A1" s="39" t="s">
        <v>475</v>
      </c>
      <c r="B1" s="40" t="s">
        <v>476</v>
      </c>
      <c r="C1" s="73" t="s">
        <v>477</v>
      </c>
      <c r="D1" s="73" t="s">
        <v>478</v>
      </c>
      <c r="E1" s="73" t="s">
        <v>479</v>
      </c>
      <c r="F1" s="73" t="s">
        <v>480</v>
      </c>
      <c r="G1" s="73" t="s">
        <v>481</v>
      </c>
      <c r="H1" s="73" t="s">
        <v>482</v>
      </c>
      <c r="I1" s="73" t="s">
        <v>483</v>
      </c>
      <c r="J1" s="74" t="s">
        <v>484</v>
      </c>
      <c r="K1" s="73" t="s">
        <v>485</v>
      </c>
      <c r="L1" s="74" t="s">
        <v>486</v>
      </c>
      <c r="M1" s="75" t="s">
        <v>487</v>
      </c>
      <c r="N1" s="44" t="s">
        <v>488</v>
      </c>
      <c r="O1" s="44" t="s">
        <v>489</v>
      </c>
    </row>
    <row r="2" spans="1:15" ht="25.5" customHeight="1">
      <c r="A2" s="45" t="s">
        <v>490</v>
      </c>
      <c r="B2" s="76" t="s">
        <v>556</v>
      </c>
      <c r="C2" s="21" t="s">
        <v>515</v>
      </c>
      <c r="D2" s="51" t="s">
        <v>519</v>
      </c>
      <c r="E2" s="79" t="s">
        <v>557</v>
      </c>
      <c r="F2" s="80" t="s">
        <v>421</v>
      </c>
      <c r="G2" s="80" t="s">
        <v>500</v>
      </c>
      <c r="H2" s="81">
        <v>1</v>
      </c>
      <c r="I2" s="52">
        <v>27985273</v>
      </c>
      <c r="J2" s="82">
        <f aca="true" t="shared" si="0" ref="J2:J28">IF(G2="NEX",I2*H2,I2*1)</f>
        <v>27985273</v>
      </c>
      <c r="K2" s="52">
        <v>25188909.47</v>
      </c>
      <c r="L2" s="52">
        <f aca="true" t="shared" si="1" ref="L2:L28">IF(G2="NEX",K2*H2,K2*1)</f>
        <v>25188909.47</v>
      </c>
      <c r="M2" s="52">
        <v>23344841.1</v>
      </c>
      <c r="N2" s="58">
        <f aca="true" t="shared" si="2" ref="N2:N28">IF(G2="NEX",M2*H2,M2*1)</f>
        <v>23344841.1</v>
      </c>
      <c r="O2" s="83">
        <f aca="true" t="shared" si="3" ref="O2:O29">N2/J2</f>
        <v>0.8341830755054632</v>
      </c>
    </row>
    <row r="3" spans="1:15" ht="38.25" customHeight="1">
      <c r="A3" s="47"/>
      <c r="B3" s="77"/>
      <c r="C3" s="21" t="s">
        <v>558</v>
      </c>
      <c r="D3" s="51" t="s">
        <v>559</v>
      </c>
      <c r="E3" s="84" t="s">
        <v>560</v>
      </c>
      <c r="F3" s="85" t="s">
        <v>381</v>
      </c>
      <c r="G3" s="85" t="s">
        <v>500</v>
      </c>
      <c r="H3" s="86">
        <v>1</v>
      </c>
      <c r="I3" s="58">
        <v>150000</v>
      </c>
      <c r="J3" s="82">
        <f t="shared" si="0"/>
        <v>150000</v>
      </c>
      <c r="K3" s="58">
        <v>0</v>
      </c>
      <c r="L3" s="58">
        <f t="shared" si="1"/>
        <v>0</v>
      </c>
      <c r="M3" s="58">
        <v>0</v>
      </c>
      <c r="N3" s="58">
        <f t="shared" si="2"/>
        <v>0</v>
      </c>
      <c r="O3" s="87">
        <f t="shared" si="3"/>
        <v>0</v>
      </c>
    </row>
    <row r="4" spans="1:31" ht="38.25" customHeight="1">
      <c r="A4" s="47"/>
      <c r="B4" s="77"/>
      <c r="C4" s="21" t="s">
        <v>558</v>
      </c>
      <c r="D4" s="51" t="s">
        <v>559</v>
      </c>
      <c r="E4" s="79" t="s">
        <v>561</v>
      </c>
      <c r="F4" s="80" t="s">
        <v>381</v>
      </c>
      <c r="G4" s="80" t="s">
        <v>495</v>
      </c>
      <c r="H4" s="80">
        <v>0.23</v>
      </c>
      <c r="I4" s="52">
        <v>6000000</v>
      </c>
      <c r="J4" s="82">
        <f t="shared" si="0"/>
        <v>1380000</v>
      </c>
      <c r="K4" s="52">
        <v>0</v>
      </c>
      <c r="L4" s="52">
        <f t="shared" si="1"/>
        <v>0</v>
      </c>
      <c r="M4" s="52">
        <v>0</v>
      </c>
      <c r="N4" s="58">
        <f t="shared" si="2"/>
        <v>0</v>
      </c>
      <c r="O4" s="83">
        <f t="shared" si="3"/>
        <v>0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15" ht="12.75" customHeight="1">
      <c r="A5" s="47"/>
      <c r="B5" s="77"/>
      <c r="C5" s="21" t="s">
        <v>558</v>
      </c>
      <c r="D5" s="51" t="s">
        <v>559</v>
      </c>
      <c r="E5" s="79" t="s">
        <v>562</v>
      </c>
      <c r="F5" s="80" t="s">
        <v>381</v>
      </c>
      <c r="G5" s="80" t="s">
        <v>495</v>
      </c>
      <c r="H5" s="80">
        <v>0.23</v>
      </c>
      <c r="I5" s="52">
        <v>29000000</v>
      </c>
      <c r="J5" s="82">
        <f t="shared" si="0"/>
        <v>6670000</v>
      </c>
      <c r="K5" s="52">
        <v>0</v>
      </c>
      <c r="L5" s="52">
        <f t="shared" si="1"/>
        <v>0</v>
      </c>
      <c r="M5" s="52">
        <v>0</v>
      </c>
      <c r="N5" s="58">
        <f t="shared" si="2"/>
        <v>0</v>
      </c>
      <c r="O5" s="83">
        <f t="shared" si="3"/>
        <v>0</v>
      </c>
    </row>
    <row r="6" spans="1:31" ht="25.5" customHeight="1">
      <c r="A6" s="47"/>
      <c r="B6" s="77"/>
      <c r="C6" s="21" t="s">
        <v>558</v>
      </c>
      <c r="D6" s="51" t="s">
        <v>497</v>
      </c>
      <c r="E6" s="84" t="s">
        <v>563</v>
      </c>
      <c r="F6" s="84" t="s">
        <v>564</v>
      </c>
      <c r="G6" s="85" t="s">
        <v>495</v>
      </c>
      <c r="H6" s="85">
        <v>0.23</v>
      </c>
      <c r="I6" s="58">
        <v>242000</v>
      </c>
      <c r="J6" s="82">
        <f t="shared" si="0"/>
        <v>55660</v>
      </c>
      <c r="K6" s="58">
        <v>3750</v>
      </c>
      <c r="L6" s="58">
        <f t="shared" si="1"/>
        <v>862.5</v>
      </c>
      <c r="M6" s="58">
        <v>0</v>
      </c>
      <c r="N6" s="58">
        <f t="shared" si="2"/>
        <v>0</v>
      </c>
      <c r="O6" s="87">
        <f t="shared" si="3"/>
        <v>0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15" ht="25.5" customHeight="1">
      <c r="A7" s="47"/>
      <c r="B7" s="77"/>
      <c r="C7" s="21" t="s">
        <v>558</v>
      </c>
      <c r="D7" s="51" t="s">
        <v>516</v>
      </c>
      <c r="E7" s="84" t="s">
        <v>565</v>
      </c>
      <c r="F7" s="84" t="s">
        <v>566</v>
      </c>
      <c r="G7" s="85" t="s">
        <v>495</v>
      </c>
      <c r="H7" s="85">
        <v>0.23</v>
      </c>
      <c r="I7" s="58">
        <v>12000</v>
      </c>
      <c r="J7" s="82">
        <f t="shared" si="0"/>
        <v>2760</v>
      </c>
      <c r="K7" s="58">
        <v>0</v>
      </c>
      <c r="L7" s="58">
        <f t="shared" si="1"/>
        <v>0</v>
      </c>
      <c r="M7" s="58">
        <v>0</v>
      </c>
      <c r="N7" s="58">
        <f t="shared" si="2"/>
        <v>0</v>
      </c>
      <c r="O7" s="87">
        <f t="shared" si="3"/>
        <v>0</v>
      </c>
    </row>
    <row r="8" spans="1:31" ht="25.5" customHeight="1">
      <c r="A8" s="47"/>
      <c r="B8" s="77"/>
      <c r="C8" s="21" t="s">
        <v>558</v>
      </c>
      <c r="D8" s="51" t="s">
        <v>516</v>
      </c>
      <c r="E8" s="79" t="s">
        <v>567</v>
      </c>
      <c r="F8" s="80" t="s">
        <v>413</v>
      </c>
      <c r="G8" s="80" t="s">
        <v>495</v>
      </c>
      <c r="H8" s="80">
        <v>0.23</v>
      </c>
      <c r="I8" s="52">
        <v>187700</v>
      </c>
      <c r="J8" s="82">
        <f t="shared" si="0"/>
        <v>43171</v>
      </c>
      <c r="K8" s="52">
        <v>1000</v>
      </c>
      <c r="L8" s="52">
        <f t="shared" si="1"/>
        <v>230</v>
      </c>
      <c r="M8" s="52">
        <v>0</v>
      </c>
      <c r="N8" s="58">
        <f t="shared" si="2"/>
        <v>0</v>
      </c>
      <c r="O8" s="83">
        <f t="shared" si="3"/>
        <v>0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15" ht="38.25" customHeight="1">
      <c r="A9" s="47"/>
      <c r="B9" s="77"/>
      <c r="C9" s="21" t="s">
        <v>558</v>
      </c>
      <c r="D9" s="51" t="s">
        <v>519</v>
      </c>
      <c r="E9" s="84" t="s">
        <v>568</v>
      </c>
      <c r="F9" s="85" t="s">
        <v>503</v>
      </c>
      <c r="G9" s="85" t="s">
        <v>495</v>
      </c>
      <c r="H9" s="85">
        <v>0.23</v>
      </c>
      <c r="I9" s="58">
        <v>1049485</v>
      </c>
      <c r="J9" s="82">
        <f t="shared" si="0"/>
        <v>241381.55000000002</v>
      </c>
      <c r="K9" s="58">
        <v>0</v>
      </c>
      <c r="L9" s="58">
        <f t="shared" si="1"/>
        <v>0</v>
      </c>
      <c r="M9" s="58">
        <v>0</v>
      </c>
      <c r="N9" s="58">
        <f t="shared" si="2"/>
        <v>0</v>
      </c>
      <c r="O9" s="87">
        <f t="shared" si="3"/>
        <v>0</v>
      </c>
    </row>
    <row r="10" spans="1:15" ht="38.25" customHeight="1">
      <c r="A10" s="47"/>
      <c r="B10" s="77"/>
      <c r="C10" s="21" t="s">
        <v>558</v>
      </c>
      <c r="D10" s="51" t="s">
        <v>519</v>
      </c>
      <c r="E10" s="84" t="s">
        <v>569</v>
      </c>
      <c r="F10" s="84" t="s">
        <v>570</v>
      </c>
      <c r="G10" s="85" t="s">
        <v>495</v>
      </c>
      <c r="H10" s="85">
        <v>0.23</v>
      </c>
      <c r="I10" s="58">
        <v>102200</v>
      </c>
      <c r="J10" s="82">
        <f t="shared" si="0"/>
        <v>23506</v>
      </c>
      <c r="K10" s="58">
        <v>1569689.54</v>
      </c>
      <c r="L10" s="58">
        <f t="shared" si="1"/>
        <v>361028.59420000005</v>
      </c>
      <c r="M10" s="58">
        <v>1103080.69</v>
      </c>
      <c r="N10" s="58">
        <f t="shared" si="2"/>
        <v>253708.5587</v>
      </c>
      <c r="O10" s="87">
        <f t="shared" si="3"/>
        <v>10.79335313111546</v>
      </c>
    </row>
    <row r="11" spans="1:15" ht="25.5" customHeight="1">
      <c r="A11" s="47"/>
      <c r="B11" s="77"/>
      <c r="C11" s="21" t="s">
        <v>558</v>
      </c>
      <c r="D11" s="51" t="s">
        <v>519</v>
      </c>
      <c r="E11" s="79" t="s">
        <v>571</v>
      </c>
      <c r="F11" s="80" t="s">
        <v>413</v>
      </c>
      <c r="G11" s="80" t="s">
        <v>495</v>
      </c>
      <c r="H11" s="80">
        <v>0.23</v>
      </c>
      <c r="I11" s="52">
        <v>2931592</v>
      </c>
      <c r="J11" s="82">
        <f t="shared" si="0"/>
        <v>674266.16</v>
      </c>
      <c r="K11" s="52">
        <v>1188387.26</v>
      </c>
      <c r="L11" s="52">
        <f t="shared" si="1"/>
        <v>273329.0698</v>
      </c>
      <c r="M11" s="52">
        <v>628566.8</v>
      </c>
      <c r="N11" s="58">
        <f t="shared" si="2"/>
        <v>144570.36400000003</v>
      </c>
      <c r="O11" s="83">
        <f t="shared" si="3"/>
        <v>0.21441141877860223</v>
      </c>
    </row>
    <row r="12" spans="1:31" ht="25.5" customHeight="1">
      <c r="A12" s="47"/>
      <c r="B12" s="77"/>
      <c r="C12" s="21" t="s">
        <v>558</v>
      </c>
      <c r="D12" s="51" t="s">
        <v>519</v>
      </c>
      <c r="E12" s="79" t="s">
        <v>572</v>
      </c>
      <c r="F12" s="80" t="s">
        <v>413</v>
      </c>
      <c r="G12" s="80" t="s">
        <v>495</v>
      </c>
      <c r="H12" s="80">
        <v>0.23</v>
      </c>
      <c r="I12" s="52">
        <v>7117302</v>
      </c>
      <c r="J12" s="82">
        <f t="shared" si="0"/>
        <v>1636979.46</v>
      </c>
      <c r="K12" s="52">
        <v>163711.97</v>
      </c>
      <c r="L12" s="52">
        <f t="shared" si="1"/>
        <v>37653.7531</v>
      </c>
      <c r="M12" s="52">
        <v>0</v>
      </c>
      <c r="N12" s="58">
        <f t="shared" si="2"/>
        <v>0</v>
      </c>
      <c r="O12" s="83">
        <f t="shared" si="3"/>
        <v>0</v>
      </c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15" ht="25.5" customHeight="1">
      <c r="A13" s="47"/>
      <c r="B13" s="77"/>
      <c r="C13" s="21" t="s">
        <v>558</v>
      </c>
      <c r="D13" s="51" t="s">
        <v>519</v>
      </c>
      <c r="E13" s="79" t="s">
        <v>573</v>
      </c>
      <c r="F13" s="80" t="s">
        <v>413</v>
      </c>
      <c r="G13" s="80" t="s">
        <v>495</v>
      </c>
      <c r="H13" s="80">
        <v>0.23</v>
      </c>
      <c r="I13" s="52">
        <v>40000</v>
      </c>
      <c r="J13" s="82">
        <f t="shared" si="0"/>
        <v>9200</v>
      </c>
      <c r="K13" s="52">
        <v>0</v>
      </c>
      <c r="L13" s="52">
        <f t="shared" si="1"/>
        <v>0</v>
      </c>
      <c r="M13" s="52">
        <v>0</v>
      </c>
      <c r="N13" s="58">
        <f t="shared" si="2"/>
        <v>0</v>
      </c>
      <c r="O13" s="83">
        <f t="shared" si="3"/>
        <v>0</v>
      </c>
    </row>
    <row r="14" spans="1:15" ht="38.25" customHeight="1">
      <c r="A14" s="47"/>
      <c r="B14" s="77"/>
      <c r="C14" s="21" t="s">
        <v>558</v>
      </c>
      <c r="D14" s="51" t="s">
        <v>519</v>
      </c>
      <c r="E14" s="79" t="s">
        <v>574</v>
      </c>
      <c r="F14" s="80" t="s">
        <v>413</v>
      </c>
      <c r="G14" s="80" t="s">
        <v>495</v>
      </c>
      <c r="H14" s="80">
        <v>0.23</v>
      </c>
      <c r="I14" s="52">
        <v>8492407</v>
      </c>
      <c r="J14" s="82">
        <f t="shared" si="0"/>
        <v>1953253.61</v>
      </c>
      <c r="K14" s="52">
        <v>6559905.92</v>
      </c>
      <c r="L14" s="52">
        <f t="shared" si="1"/>
        <v>1508778.3616</v>
      </c>
      <c r="M14" s="52">
        <v>5132500.43</v>
      </c>
      <c r="N14" s="58">
        <f t="shared" si="2"/>
        <v>1180475.0989</v>
      </c>
      <c r="O14" s="83">
        <f t="shared" si="3"/>
        <v>0.6043634543186638</v>
      </c>
    </row>
    <row r="15" spans="1:15" ht="25.5" customHeight="1">
      <c r="A15" s="47"/>
      <c r="B15" s="77"/>
      <c r="C15" s="21" t="s">
        <v>558</v>
      </c>
      <c r="D15" s="51" t="s">
        <v>575</v>
      </c>
      <c r="E15" s="79" t="s">
        <v>576</v>
      </c>
      <c r="F15" s="80" t="s">
        <v>413</v>
      </c>
      <c r="G15" s="80" t="s">
        <v>495</v>
      </c>
      <c r="H15" s="80">
        <v>0.23</v>
      </c>
      <c r="I15" s="52">
        <v>5000000</v>
      </c>
      <c r="J15" s="82">
        <f t="shared" si="0"/>
        <v>1150000</v>
      </c>
      <c r="K15" s="52">
        <v>1107293.01</v>
      </c>
      <c r="L15" s="52">
        <f t="shared" si="1"/>
        <v>254677.3923</v>
      </c>
      <c r="M15" s="52">
        <v>222231.81</v>
      </c>
      <c r="N15" s="58">
        <f t="shared" si="2"/>
        <v>51113.3163</v>
      </c>
      <c r="O15" s="83">
        <f t="shared" si="3"/>
        <v>0.044446361999999996</v>
      </c>
    </row>
    <row r="16" spans="1:15" ht="38.25" customHeight="1">
      <c r="A16" s="47"/>
      <c r="B16" s="77"/>
      <c r="C16" s="21" t="s">
        <v>558</v>
      </c>
      <c r="D16" s="51" t="s">
        <v>577</v>
      </c>
      <c r="E16" s="79" t="s">
        <v>578</v>
      </c>
      <c r="F16" s="80" t="s">
        <v>413</v>
      </c>
      <c r="G16" s="80" t="s">
        <v>495</v>
      </c>
      <c r="H16" s="80">
        <v>0.23</v>
      </c>
      <c r="I16" s="52">
        <v>1412339</v>
      </c>
      <c r="J16" s="82">
        <f t="shared" si="0"/>
        <v>324837.97000000003</v>
      </c>
      <c r="K16" s="52">
        <v>784420.06</v>
      </c>
      <c r="L16" s="52">
        <f t="shared" si="1"/>
        <v>180416.61380000002</v>
      </c>
      <c r="M16" s="52">
        <v>784420.06</v>
      </c>
      <c r="N16" s="58">
        <f t="shared" si="2"/>
        <v>180416.61380000002</v>
      </c>
      <c r="O16" s="83">
        <f t="shared" si="3"/>
        <v>0.5554049417314115</v>
      </c>
    </row>
    <row r="17" spans="1:15" ht="38.25" customHeight="1">
      <c r="A17" s="47"/>
      <c r="B17" s="77"/>
      <c r="C17" s="21" t="s">
        <v>558</v>
      </c>
      <c r="D17" s="51" t="s">
        <v>577</v>
      </c>
      <c r="E17" s="79" t="s">
        <v>579</v>
      </c>
      <c r="F17" s="80" t="s">
        <v>413</v>
      </c>
      <c r="G17" s="80" t="s">
        <v>495</v>
      </c>
      <c r="H17" s="80">
        <v>0.230000000000001</v>
      </c>
      <c r="I17" s="52">
        <v>972927</v>
      </c>
      <c r="J17" s="82">
        <f t="shared" si="0"/>
        <v>223773.21000000098</v>
      </c>
      <c r="K17" s="52">
        <v>1821315.91</v>
      </c>
      <c r="L17" s="52">
        <f t="shared" si="1"/>
        <v>418902.6593000018</v>
      </c>
      <c r="M17" s="52">
        <v>1818431.91</v>
      </c>
      <c r="N17" s="58">
        <f t="shared" si="2"/>
        <v>418239.3393000018</v>
      </c>
      <c r="O17" s="83">
        <f t="shared" si="3"/>
        <v>1.8690322192723605</v>
      </c>
    </row>
    <row r="18" spans="1:15" ht="25.5" customHeight="1">
      <c r="A18" s="47"/>
      <c r="B18" s="77"/>
      <c r="C18" s="21" t="s">
        <v>558</v>
      </c>
      <c r="D18" s="51" t="s">
        <v>577</v>
      </c>
      <c r="E18" s="79" t="s">
        <v>580</v>
      </c>
      <c r="F18" s="80" t="s">
        <v>413</v>
      </c>
      <c r="G18" s="80" t="s">
        <v>495</v>
      </c>
      <c r="H18" s="80">
        <v>0.230000000000001</v>
      </c>
      <c r="I18" s="52">
        <v>238000</v>
      </c>
      <c r="J18" s="82">
        <f t="shared" si="0"/>
        <v>54740.00000000024</v>
      </c>
      <c r="K18" s="52">
        <v>7800</v>
      </c>
      <c r="L18" s="52">
        <f t="shared" si="1"/>
        <v>1794.000000000008</v>
      </c>
      <c r="M18" s="52">
        <v>7800</v>
      </c>
      <c r="N18" s="58">
        <f t="shared" si="2"/>
        <v>1794.000000000008</v>
      </c>
      <c r="O18" s="83">
        <f t="shared" si="3"/>
        <v>0.03277310924369748</v>
      </c>
    </row>
    <row r="19" spans="1:15" ht="25.5" customHeight="1">
      <c r="A19" s="47"/>
      <c r="B19" s="77"/>
      <c r="C19" s="21" t="s">
        <v>558</v>
      </c>
      <c r="D19" s="51" t="s">
        <v>577</v>
      </c>
      <c r="E19" s="84" t="s">
        <v>581</v>
      </c>
      <c r="F19" s="85" t="s">
        <v>413</v>
      </c>
      <c r="G19" s="85" t="s">
        <v>495</v>
      </c>
      <c r="H19" s="85">
        <v>0.230000000000001</v>
      </c>
      <c r="I19" s="58">
        <v>3166679</v>
      </c>
      <c r="J19" s="82">
        <f t="shared" si="0"/>
        <v>728336.1700000032</v>
      </c>
      <c r="K19" s="58">
        <v>85409.12</v>
      </c>
      <c r="L19" s="58">
        <f t="shared" si="1"/>
        <v>19644.097600000085</v>
      </c>
      <c r="M19" s="58">
        <v>62859.32</v>
      </c>
      <c r="N19" s="58">
        <f t="shared" si="2"/>
        <v>14457.643600000063</v>
      </c>
      <c r="O19" s="87">
        <f t="shared" si="3"/>
        <v>0.01985023426750864</v>
      </c>
    </row>
    <row r="20" spans="1:15" ht="25.5" customHeight="1">
      <c r="A20" s="47"/>
      <c r="B20" s="77"/>
      <c r="C20" s="21" t="s">
        <v>558</v>
      </c>
      <c r="D20" s="51" t="s">
        <v>577</v>
      </c>
      <c r="E20" s="79" t="s">
        <v>582</v>
      </c>
      <c r="F20" s="80" t="s">
        <v>413</v>
      </c>
      <c r="G20" s="80" t="s">
        <v>495</v>
      </c>
      <c r="H20" s="80">
        <v>0.230000000000001</v>
      </c>
      <c r="I20" s="52">
        <v>5680000</v>
      </c>
      <c r="J20" s="82">
        <f t="shared" si="0"/>
        <v>1306400.0000000058</v>
      </c>
      <c r="K20" s="52">
        <v>3226869.29</v>
      </c>
      <c r="L20" s="52">
        <f t="shared" si="1"/>
        <v>742179.9367000032</v>
      </c>
      <c r="M20" s="52">
        <v>2497921.4</v>
      </c>
      <c r="N20" s="58">
        <f t="shared" si="2"/>
        <v>574521.9220000025</v>
      </c>
      <c r="O20" s="83">
        <f t="shared" si="3"/>
        <v>0.4397748943661971</v>
      </c>
    </row>
    <row r="21" spans="1:15" ht="38.25" customHeight="1">
      <c r="A21" s="47"/>
      <c r="B21" s="77"/>
      <c r="C21" s="21" t="s">
        <v>558</v>
      </c>
      <c r="D21" s="51" t="s">
        <v>577</v>
      </c>
      <c r="E21" s="79" t="s">
        <v>583</v>
      </c>
      <c r="F21" s="80" t="s">
        <v>413</v>
      </c>
      <c r="G21" s="80" t="s">
        <v>495</v>
      </c>
      <c r="H21" s="80">
        <v>0.230000000000001</v>
      </c>
      <c r="I21" s="52">
        <v>2560368</v>
      </c>
      <c r="J21" s="82">
        <f t="shared" si="0"/>
        <v>588884.6400000026</v>
      </c>
      <c r="K21" s="52">
        <v>58964.89</v>
      </c>
      <c r="L21" s="52">
        <f t="shared" si="1"/>
        <v>13561.92470000006</v>
      </c>
      <c r="M21" s="52">
        <v>8479.89</v>
      </c>
      <c r="N21" s="58">
        <f t="shared" si="2"/>
        <v>1950.3747000000085</v>
      </c>
      <c r="O21" s="83">
        <f t="shared" si="3"/>
        <v>0.003311980933990739</v>
      </c>
    </row>
    <row r="22" spans="1:15" ht="25.5" customHeight="1">
      <c r="A22" s="47"/>
      <c r="B22" s="77"/>
      <c r="C22" s="21" t="s">
        <v>558</v>
      </c>
      <c r="D22" s="51" t="s">
        <v>577</v>
      </c>
      <c r="E22" s="79" t="s">
        <v>584</v>
      </c>
      <c r="F22" s="80" t="s">
        <v>413</v>
      </c>
      <c r="G22" s="80" t="s">
        <v>495</v>
      </c>
      <c r="H22" s="80">
        <v>0.230000000000001</v>
      </c>
      <c r="I22" s="52">
        <v>700000</v>
      </c>
      <c r="J22" s="82">
        <f t="shared" si="0"/>
        <v>161000.0000000007</v>
      </c>
      <c r="K22" s="52">
        <v>835168.22</v>
      </c>
      <c r="L22" s="52">
        <f t="shared" si="1"/>
        <v>192088.69060000085</v>
      </c>
      <c r="M22" s="52">
        <v>833398.22</v>
      </c>
      <c r="N22" s="58">
        <f t="shared" si="2"/>
        <v>191681.59060000084</v>
      </c>
      <c r="O22" s="83">
        <f t="shared" si="3"/>
        <v>1.1905688857142858</v>
      </c>
    </row>
    <row r="23" spans="1:15" ht="38.25" customHeight="1">
      <c r="A23" s="47"/>
      <c r="B23" s="77"/>
      <c r="C23" s="21" t="s">
        <v>558</v>
      </c>
      <c r="D23" s="51" t="s">
        <v>577</v>
      </c>
      <c r="E23" s="79" t="s">
        <v>585</v>
      </c>
      <c r="F23" s="80" t="s">
        <v>413</v>
      </c>
      <c r="G23" s="80" t="s">
        <v>495</v>
      </c>
      <c r="H23" s="80">
        <v>0.230000000000001</v>
      </c>
      <c r="I23" s="52">
        <v>4370000</v>
      </c>
      <c r="J23" s="82">
        <f t="shared" si="0"/>
        <v>1005100.0000000044</v>
      </c>
      <c r="K23" s="52">
        <v>694468.09</v>
      </c>
      <c r="L23" s="52">
        <f t="shared" si="1"/>
        <v>159727.6607000007</v>
      </c>
      <c r="M23" s="52">
        <v>517076.71</v>
      </c>
      <c r="N23" s="58">
        <f t="shared" si="2"/>
        <v>118927.64330000052</v>
      </c>
      <c r="O23" s="83">
        <f t="shared" si="3"/>
        <v>0.1183241899313501</v>
      </c>
    </row>
    <row r="24" spans="1:15" ht="38.25" customHeight="1">
      <c r="A24" s="47"/>
      <c r="B24" s="77"/>
      <c r="C24" s="21" t="s">
        <v>558</v>
      </c>
      <c r="D24" s="51" t="s">
        <v>577</v>
      </c>
      <c r="E24" s="79" t="s">
        <v>586</v>
      </c>
      <c r="F24" s="80" t="s">
        <v>413</v>
      </c>
      <c r="G24" s="80" t="s">
        <v>495</v>
      </c>
      <c r="H24" s="80">
        <v>0.230000000000001</v>
      </c>
      <c r="I24" s="52">
        <v>4710000</v>
      </c>
      <c r="J24" s="82">
        <f t="shared" si="0"/>
        <v>1083300.0000000047</v>
      </c>
      <c r="K24" s="52">
        <v>4004289.58</v>
      </c>
      <c r="L24" s="52">
        <f t="shared" si="1"/>
        <v>920986.6034000041</v>
      </c>
      <c r="M24" s="52">
        <v>3847384.86</v>
      </c>
      <c r="N24" s="58">
        <f t="shared" si="2"/>
        <v>884898.5178000039</v>
      </c>
      <c r="O24" s="83">
        <f t="shared" si="3"/>
        <v>0.8168545350318472</v>
      </c>
    </row>
    <row r="25" spans="1:15" ht="25.5" customHeight="1">
      <c r="A25" s="47"/>
      <c r="B25" s="77"/>
      <c r="C25" s="21" t="s">
        <v>558</v>
      </c>
      <c r="D25" s="51" t="s">
        <v>577</v>
      </c>
      <c r="E25" s="79" t="s">
        <v>587</v>
      </c>
      <c r="F25" s="80" t="s">
        <v>413</v>
      </c>
      <c r="G25" s="80" t="s">
        <v>495</v>
      </c>
      <c r="H25" s="80">
        <v>0.230000000000001</v>
      </c>
      <c r="I25" s="52">
        <v>1617800</v>
      </c>
      <c r="J25" s="82">
        <f t="shared" si="0"/>
        <v>372094.00000000163</v>
      </c>
      <c r="K25" s="52">
        <v>63878</v>
      </c>
      <c r="L25" s="52">
        <f t="shared" si="1"/>
        <v>14691.940000000064</v>
      </c>
      <c r="M25" s="52">
        <v>32828</v>
      </c>
      <c r="N25" s="58">
        <f t="shared" si="2"/>
        <v>7550.440000000033</v>
      </c>
      <c r="O25" s="83">
        <f t="shared" si="3"/>
        <v>0.020291754234145136</v>
      </c>
    </row>
    <row r="26" spans="1:15" ht="25.5" customHeight="1">
      <c r="A26" s="47"/>
      <c r="B26" s="77"/>
      <c r="C26" s="21" t="s">
        <v>558</v>
      </c>
      <c r="D26" s="51" t="s">
        <v>505</v>
      </c>
      <c r="E26" s="79" t="s">
        <v>588</v>
      </c>
      <c r="F26" s="80" t="s">
        <v>413</v>
      </c>
      <c r="G26" s="80" t="s">
        <v>495</v>
      </c>
      <c r="H26" s="80">
        <v>0.230000000000001</v>
      </c>
      <c r="I26" s="52">
        <v>493973</v>
      </c>
      <c r="J26" s="82">
        <f t="shared" si="0"/>
        <v>113613.7900000005</v>
      </c>
      <c r="K26" s="88">
        <v>147031.36</v>
      </c>
      <c r="L26" s="52">
        <f t="shared" si="1"/>
        <v>33817.21280000015</v>
      </c>
      <c r="M26" s="52">
        <v>145915.36</v>
      </c>
      <c r="N26" s="58">
        <f t="shared" si="2"/>
        <v>33560.53280000015</v>
      </c>
      <c r="O26" s="83">
        <f t="shared" si="3"/>
        <v>0.29539136754437995</v>
      </c>
    </row>
    <row r="27" spans="1:15" ht="38.25" customHeight="1">
      <c r="A27" s="47"/>
      <c r="B27" s="77"/>
      <c r="C27" s="21" t="s">
        <v>558</v>
      </c>
      <c r="D27" s="56" t="s">
        <v>493</v>
      </c>
      <c r="E27" s="84" t="s">
        <v>589</v>
      </c>
      <c r="F27" s="84" t="s">
        <v>590</v>
      </c>
      <c r="G27" s="85" t="s">
        <v>495</v>
      </c>
      <c r="H27" s="85">
        <v>0.230000000000001</v>
      </c>
      <c r="I27" s="58">
        <v>32165085</v>
      </c>
      <c r="J27" s="82">
        <f t="shared" si="0"/>
        <v>7397969.550000032</v>
      </c>
      <c r="K27" s="58">
        <v>25744041.45</v>
      </c>
      <c r="L27" s="58">
        <f t="shared" si="1"/>
        <v>5921129.533500026</v>
      </c>
      <c r="M27" s="58">
        <v>24101073.58</v>
      </c>
      <c r="N27" s="58">
        <f t="shared" si="2"/>
        <v>5543246.923400024</v>
      </c>
      <c r="O27" s="87">
        <f t="shared" si="3"/>
        <v>0.7492930169467918</v>
      </c>
    </row>
    <row r="28" spans="1:15" ht="25.5" customHeight="1">
      <c r="A28" s="46"/>
      <c r="B28" s="78"/>
      <c r="C28" s="21" t="s">
        <v>558</v>
      </c>
      <c r="D28" s="51" t="s">
        <v>591</v>
      </c>
      <c r="E28" s="84" t="s">
        <v>592</v>
      </c>
      <c r="F28" s="85" t="s">
        <v>413</v>
      </c>
      <c r="G28" s="85" t="s">
        <v>495</v>
      </c>
      <c r="H28" s="85">
        <v>0.230000000000001</v>
      </c>
      <c r="I28" s="58">
        <v>313592</v>
      </c>
      <c r="J28" s="82">
        <f t="shared" si="0"/>
        <v>72126.16000000032</v>
      </c>
      <c r="K28" s="58">
        <v>0</v>
      </c>
      <c r="L28" s="52">
        <f t="shared" si="1"/>
        <v>0</v>
      </c>
      <c r="M28" s="58">
        <v>0</v>
      </c>
      <c r="N28" s="58">
        <f t="shared" si="2"/>
        <v>0</v>
      </c>
      <c r="O28" s="87">
        <f t="shared" si="3"/>
        <v>0</v>
      </c>
    </row>
    <row r="29" spans="1:15" ht="12.75" customHeight="1">
      <c r="A29" s="63" t="s">
        <v>555</v>
      </c>
      <c r="B29" s="63"/>
      <c r="C29" s="89"/>
      <c r="D29" s="91"/>
      <c r="E29" s="91"/>
      <c r="F29" s="91"/>
      <c r="G29" s="91"/>
      <c r="H29" s="90"/>
      <c r="I29" s="92">
        <f aca="true" t="shared" si="4" ref="I29:N29">SUM(I2:I28)</f>
        <v>146710722</v>
      </c>
      <c r="J29" s="69">
        <f t="shared" si="4"/>
        <v>55407626.270000055</v>
      </c>
      <c r="K29" s="93">
        <f t="shared" si="4"/>
        <v>73256303.13999999</v>
      </c>
      <c r="L29" s="69">
        <f t="shared" si="4"/>
        <v>36244410.01410004</v>
      </c>
      <c r="M29" s="93">
        <f t="shared" si="4"/>
        <v>65088810.14</v>
      </c>
      <c r="N29" s="69">
        <f t="shared" si="4"/>
        <v>32945953.979200035</v>
      </c>
      <c r="O29" s="83">
        <f t="shared" si="3"/>
        <v>0.5946104570272543</v>
      </c>
    </row>
    <row r="30" spans="1:15" ht="15.75" customHeight="1">
      <c r="A30" s="71"/>
      <c r="B30" s="71"/>
      <c r="C30" s="72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15.75" customHeight="1">
      <c r="A31" s="71"/>
      <c r="B31" s="71"/>
      <c r="C31" s="72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5.75" customHeight="1">
      <c r="A32" s="71"/>
      <c r="B32" s="71"/>
      <c r="C32" s="72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5.75" customHeight="1">
      <c r="A33" s="71"/>
      <c r="B33" s="71"/>
      <c r="C33" s="72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5.75" customHeight="1">
      <c r="A34" s="71"/>
      <c r="B34" s="71"/>
      <c r="C34" s="72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5.75" customHeight="1">
      <c r="A35" s="71"/>
      <c r="B35" s="71"/>
      <c r="C35" s="72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15.75" customHeight="1">
      <c r="A36" s="71"/>
      <c r="B36" s="71"/>
      <c r="C36" s="72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5" ht="15.75" customHeight="1">
      <c r="A37" s="71"/>
      <c r="B37" s="71"/>
      <c r="C37" s="72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5" ht="15.75" customHeight="1">
      <c r="A38" s="71"/>
      <c r="B38" s="71"/>
      <c r="C38" s="72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ht="15.75" customHeight="1">
      <c r="A39" s="71"/>
      <c r="B39" s="71"/>
      <c r="C39" s="72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ht="15.75" customHeight="1">
      <c r="A40" s="71"/>
      <c r="B40" s="71"/>
      <c r="C40" s="72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5.75" customHeight="1">
      <c r="A41" s="71"/>
      <c r="B41" s="71"/>
      <c r="C41" s="72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5.75" customHeight="1">
      <c r="A42" s="71"/>
      <c r="B42" s="71"/>
      <c r="C42" s="72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15.75" customHeight="1">
      <c r="A43" s="71"/>
      <c r="B43" s="71"/>
      <c r="C43" s="72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5.75" customHeight="1">
      <c r="A44" s="71"/>
      <c r="B44" s="71"/>
      <c r="C44" s="72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15.75" customHeight="1">
      <c r="A45" s="71"/>
      <c r="B45" s="71"/>
      <c r="C45" s="72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ht="15.75" customHeight="1">
      <c r="A46" s="71"/>
      <c r="B46" s="71"/>
      <c r="C46" s="72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ht="15.75" customHeight="1">
      <c r="A47" s="71"/>
      <c r="B47" s="71"/>
      <c r="C47" s="72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ht="15.75" customHeight="1">
      <c r="A48" s="71"/>
      <c r="B48" s="71"/>
      <c r="C48" s="72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1:15" ht="15.75" customHeight="1">
      <c r="A49" s="71"/>
      <c r="B49" s="71"/>
      <c r="C49" s="72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1:15" ht="15.75" customHeight="1">
      <c r="A50" s="71"/>
      <c r="B50" s="71"/>
      <c r="C50" s="7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1:15" ht="15.75" customHeight="1">
      <c r="A51" s="71"/>
      <c r="B51" s="71"/>
      <c r="C51" s="72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ht="15.75" customHeight="1">
      <c r="A52" s="71"/>
      <c r="B52" s="71"/>
      <c r="C52" s="72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ht="15.75" customHeight="1">
      <c r="A53" s="71"/>
      <c r="B53" s="71"/>
      <c r="C53" s="72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5" ht="15.75" customHeight="1">
      <c r="A54" s="71"/>
      <c r="B54" s="71"/>
      <c r="C54" s="72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ht="15.75" customHeight="1">
      <c r="A55" s="71"/>
      <c r="B55" s="71"/>
      <c r="C55" s="72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5.75" customHeight="1">
      <c r="A56" s="71"/>
      <c r="B56" s="71"/>
      <c r="C56" s="7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15.75" customHeight="1">
      <c r="A57" s="71"/>
      <c r="B57" s="71"/>
      <c r="C57" s="72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ht="15.75" customHeight="1">
      <c r="A58" s="71"/>
      <c r="B58" s="71"/>
      <c r="C58" s="72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5.75" customHeight="1">
      <c r="A59" s="71"/>
      <c r="B59" s="71"/>
      <c r="C59" s="7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ht="15.75" customHeight="1">
      <c r="A60" s="71"/>
      <c r="B60" s="71"/>
      <c r="C60" s="72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1:15" ht="15.75" customHeight="1">
      <c r="A61" s="71"/>
      <c r="B61" s="71"/>
      <c r="C61" s="7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5" ht="15.75" customHeight="1">
      <c r="A62" s="71"/>
      <c r="B62" s="71"/>
      <c r="C62" s="72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1:15" ht="15.75" customHeight="1">
      <c r="A63" s="71"/>
      <c r="B63" s="71"/>
      <c r="C63" s="72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1:15" ht="15.75" customHeight="1">
      <c r="A64" s="71"/>
      <c r="B64" s="71"/>
      <c r="C64" s="72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.75" customHeight="1">
      <c r="A65" s="71"/>
      <c r="B65" s="71"/>
      <c r="C65" s="72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5" ht="15.75" customHeight="1">
      <c r="A66" s="71"/>
      <c r="B66" s="71"/>
      <c r="C66" s="7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5.75" customHeight="1">
      <c r="A67" s="71"/>
      <c r="B67" s="71"/>
      <c r="C67" s="72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1:15" ht="15.75" customHeight="1">
      <c r="A68" s="71"/>
      <c r="B68" s="71"/>
      <c r="C68" s="72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ht="15.75" customHeight="1">
      <c r="A69" s="71"/>
      <c r="B69" s="71"/>
      <c r="C69" s="72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1:15" ht="15.75" customHeight="1">
      <c r="A70" s="71"/>
      <c r="B70" s="71"/>
      <c r="C70" s="72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ht="15.75" customHeight="1">
      <c r="A71" s="71"/>
      <c r="B71" s="71"/>
      <c r="C71" s="72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ht="15.75" customHeight="1">
      <c r="A72" s="71"/>
      <c r="B72" s="71"/>
      <c r="C72" s="7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1:15" ht="15.75" customHeight="1">
      <c r="A73" s="71"/>
      <c r="B73" s="71"/>
      <c r="C73" s="72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15" ht="15.75" customHeight="1">
      <c r="A74" s="71"/>
      <c r="B74" s="71"/>
      <c r="C74" s="72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5" ht="15.75" customHeight="1">
      <c r="A75" s="71"/>
      <c r="B75" s="71"/>
      <c r="C75" s="72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1:15" ht="15.75" customHeight="1">
      <c r="A76" s="71"/>
      <c r="B76" s="71"/>
      <c r="C76" s="72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1:15" ht="15.75" customHeight="1">
      <c r="A77" s="71"/>
      <c r="B77" s="71"/>
      <c r="C77" s="72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1:15" ht="15.75" customHeight="1">
      <c r="A78" s="71"/>
      <c r="B78" s="71"/>
      <c r="C78" s="72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75" customHeight="1">
      <c r="A79" s="71"/>
      <c r="B79" s="71"/>
      <c r="C79" s="72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75" customHeight="1">
      <c r="A80" s="71"/>
      <c r="B80" s="71"/>
      <c r="C80" s="72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75" customHeight="1">
      <c r="A81" s="71"/>
      <c r="B81" s="71"/>
      <c r="C81" s="72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1:15" ht="15.75" customHeight="1">
      <c r="A82" s="71"/>
      <c r="B82" s="71"/>
      <c r="C82" s="72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75" customHeight="1">
      <c r="A83" s="71"/>
      <c r="B83" s="71"/>
      <c r="C83" s="72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75" customHeight="1">
      <c r="A84" s="71"/>
      <c r="B84" s="71"/>
      <c r="C84" s="7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 customHeight="1">
      <c r="A85" s="71"/>
      <c r="B85" s="71"/>
      <c r="C85" s="72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1:15" ht="15.75" customHeight="1">
      <c r="A86" s="71"/>
      <c r="B86" s="71"/>
      <c r="C86" s="72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1:15" ht="15.75" customHeight="1">
      <c r="A87" s="71"/>
      <c r="B87" s="71"/>
      <c r="C87" s="72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ht="15.75" customHeight="1">
      <c r="A88" s="71"/>
      <c r="B88" s="71"/>
      <c r="C88" s="7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1:15" ht="15.75" customHeight="1">
      <c r="A89" s="71"/>
      <c r="B89" s="71"/>
      <c r="C89" s="7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1:15" ht="15.75" customHeight="1">
      <c r="A90" s="71"/>
      <c r="B90" s="71"/>
      <c r="C90" s="72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1:15" ht="15.75" customHeight="1">
      <c r="A91" s="71"/>
      <c r="B91" s="71"/>
      <c r="C91" s="72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1:15" ht="15.75" customHeight="1">
      <c r="A92" s="71"/>
      <c r="B92" s="71"/>
      <c r="C92" s="72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1:15" ht="15.75" customHeight="1">
      <c r="A93" s="71"/>
      <c r="B93" s="71"/>
      <c r="C93" s="72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1:15" ht="15.75" customHeight="1">
      <c r="A94" s="71"/>
      <c r="B94" s="71"/>
      <c r="C94" s="72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1:15" ht="15.75" customHeight="1">
      <c r="A95" s="71"/>
      <c r="B95" s="71"/>
      <c r="C95" s="72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1:15" ht="15.75" customHeight="1">
      <c r="A96" s="71"/>
      <c r="B96" s="71"/>
      <c r="C96" s="72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1:15" ht="15.75" customHeight="1">
      <c r="A97" s="71"/>
      <c r="B97" s="71"/>
      <c r="C97" s="7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1:15" ht="15.75" customHeight="1">
      <c r="A98" s="71"/>
      <c r="B98" s="71"/>
      <c r="C98" s="72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1:15" ht="15.75" customHeight="1">
      <c r="A99" s="71"/>
      <c r="B99" s="71"/>
      <c r="C99" s="72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1:15" ht="15.75" customHeight="1">
      <c r="A100" s="71"/>
      <c r="B100" s="71"/>
      <c r="C100" s="72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1:15" ht="15.75" customHeight="1">
      <c r="A101" s="71"/>
      <c r="B101" s="71"/>
      <c r="C101" s="72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1:15" ht="15.75" customHeight="1">
      <c r="A102" s="71"/>
      <c r="B102" s="71"/>
      <c r="C102" s="72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1:15" ht="15.75" customHeight="1">
      <c r="A103" s="71"/>
      <c r="B103" s="71"/>
      <c r="C103" s="72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1:15" ht="15.75" customHeight="1">
      <c r="A104" s="71"/>
      <c r="B104" s="71"/>
      <c r="C104" s="72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1:15" ht="15.75" customHeight="1">
      <c r="A105" s="71"/>
      <c r="B105" s="71"/>
      <c r="C105" s="72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1:15" ht="15.75" customHeight="1">
      <c r="A106" s="71"/>
      <c r="B106" s="71"/>
      <c r="C106" s="72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1:15" ht="15.75" customHeight="1">
      <c r="A107" s="71"/>
      <c r="B107" s="71"/>
      <c r="C107" s="72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1:15" ht="15.75" customHeight="1">
      <c r="A108" s="71"/>
      <c r="B108" s="71"/>
      <c r="C108" s="72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1:15" ht="15.75" customHeight="1">
      <c r="A109" s="71"/>
      <c r="B109" s="71"/>
      <c r="C109" s="72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1:15" ht="15.75" customHeight="1">
      <c r="A110" s="71"/>
      <c r="B110" s="71"/>
      <c r="C110" s="72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1:15" ht="15.75" customHeight="1">
      <c r="A111" s="71"/>
      <c r="B111" s="71"/>
      <c r="C111" s="72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</row>
    <row r="112" spans="1:15" ht="15.75" customHeight="1">
      <c r="A112" s="71"/>
      <c r="B112" s="71"/>
      <c r="C112" s="72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</row>
    <row r="113" spans="1:15" ht="15.75" customHeight="1">
      <c r="A113" s="71"/>
      <c r="B113" s="71"/>
      <c r="C113" s="72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</row>
    <row r="114" spans="1:15" ht="15.75" customHeight="1">
      <c r="A114" s="71"/>
      <c r="B114" s="71"/>
      <c r="C114" s="72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</row>
    <row r="115" spans="1:15" ht="15.75" customHeight="1">
      <c r="A115" s="71"/>
      <c r="B115" s="71"/>
      <c r="C115" s="72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</row>
    <row r="116" spans="1:15" ht="15.75" customHeight="1">
      <c r="A116" s="71"/>
      <c r="B116" s="71"/>
      <c r="C116" s="72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</row>
    <row r="117" spans="1:15" ht="15.75" customHeight="1">
      <c r="A117" s="71"/>
      <c r="B117" s="71"/>
      <c r="C117" s="72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</row>
    <row r="118" spans="1:15" ht="15.75" customHeight="1">
      <c r="A118" s="71"/>
      <c r="B118" s="71"/>
      <c r="C118" s="72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</row>
    <row r="119" spans="1:15" ht="15.75" customHeight="1">
      <c r="A119" s="71"/>
      <c r="B119" s="71"/>
      <c r="C119" s="72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</row>
    <row r="120" spans="1:15" ht="15.75" customHeight="1">
      <c r="A120" s="71"/>
      <c r="B120" s="71"/>
      <c r="C120" s="72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</row>
    <row r="121" spans="1:15" ht="15.75" customHeight="1">
      <c r="A121" s="71"/>
      <c r="B121" s="71"/>
      <c r="C121" s="72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</row>
    <row r="122" spans="1:15" ht="15.75" customHeight="1">
      <c r="A122" s="71"/>
      <c r="B122" s="71"/>
      <c r="C122" s="72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</row>
    <row r="123" spans="1:15" ht="15.75" customHeight="1">
      <c r="A123" s="71"/>
      <c r="B123" s="71"/>
      <c r="C123" s="72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</row>
    <row r="124" spans="1:15" ht="15.75" customHeight="1">
      <c r="A124" s="71"/>
      <c r="B124" s="71"/>
      <c r="C124" s="72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</row>
    <row r="125" spans="1:15" ht="15.75" customHeight="1">
      <c r="A125" s="71"/>
      <c r="B125" s="71"/>
      <c r="C125" s="72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</row>
    <row r="126" spans="1:15" ht="15.75" customHeight="1">
      <c r="A126" s="71"/>
      <c r="B126" s="71"/>
      <c r="C126" s="72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</row>
    <row r="127" spans="1:15" ht="15.75" customHeight="1">
      <c r="A127" s="71"/>
      <c r="B127" s="71"/>
      <c r="C127" s="72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</row>
    <row r="128" spans="1:15" ht="15.75" customHeight="1">
      <c r="A128" s="71"/>
      <c r="B128" s="71"/>
      <c r="C128" s="72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</row>
    <row r="129" spans="1:15" ht="15.75" customHeight="1">
      <c r="A129" s="71"/>
      <c r="B129" s="71"/>
      <c r="C129" s="72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</row>
    <row r="130" spans="1:15" ht="15.75" customHeight="1">
      <c r="A130" s="71"/>
      <c r="B130" s="71"/>
      <c r="C130" s="72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</row>
    <row r="131" spans="1:15" ht="15.75" customHeight="1">
      <c r="A131" s="71"/>
      <c r="B131" s="71"/>
      <c r="C131" s="72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</row>
    <row r="132" spans="1:15" ht="15.75" customHeight="1">
      <c r="A132" s="71"/>
      <c r="B132" s="71"/>
      <c r="C132" s="72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</row>
    <row r="133" spans="1:15" ht="15.75" customHeight="1">
      <c r="A133" s="71"/>
      <c r="B133" s="71"/>
      <c r="C133" s="72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</row>
    <row r="134" spans="1:15" ht="15.75" customHeight="1">
      <c r="A134" s="71"/>
      <c r="B134" s="71"/>
      <c r="C134" s="72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</row>
    <row r="135" spans="1:15" ht="15.75" customHeight="1">
      <c r="A135" s="71"/>
      <c r="B135" s="71"/>
      <c r="C135" s="72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</row>
    <row r="136" spans="1:15" ht="15.75" customHeight="1">
      <c r="A136" s="71"/>
      <c r="B136" s="71"/>
      <c r="C136" s="72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</row>
    <row r="137" spans="1:15" ht="15.75" customHeight="1">
      <c r="A137" s="71"/>
      <c r="B137" s="71"/>
      <c r="C137" s="72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</row>
    <row r="138" spans="1:15" ht="15.75" customHeight="1">
      <c r="A138" s="71"/>
      <c r="B138" s="71"/>
      <c r="C138" s="72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</row>
    <row r="139" spans="1:15" ht="15.75" customHeight="1">
      <c r="A139" s="71"/>
      <c r="B139" s="71"/>
      <c r="C139" s="72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</row>
    <row r="140" spans="1:15" ht="15.75" customHeight="1">
      <c r="A140" s="71"/>
      <c r="B140" s="71"/>
      <c r="C140" s="72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</row>
    <row r="141" spans="1:15" ht="15.75" customHeight="1">
      <c r="A141" s="71"/>
      <c r="B141" s="71"/>
      <c r="C141" s="72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</row>
    <row r="142" spans="1:15" ht="15.75" customHeight="1">
      <c r="A142" s="71"/>
      <c r="B142" s="71"/>
      <c r="C142" s="72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</row>
    <row r="143" spans="1:15" ht="15.75" customHeight="1">
      <c r="A143" s="71"/>
      <c r="B143" s="71"/>
      <c r="C143" s="72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</row>
    <row r="144" spans="1:15" ht="15.75" customHeight="1">
      <c r="A144" s="71"/>
      <c r="B144" s="71"/>
      <c r="C144" s="72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</row>
    <row r="145" spans="1:15" ht="15.75" customHeight="1">
      <c r="A145" s="71"/>
      <c r="B145" s="71"/>
      <c r="C145" s="72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</row>
    <row r="146" spans="1:15" ht="15.75" customHeight="1">
      <c r="A146" s="71"/>
      <c r="B146" s="71"/>
      <c r="C146" s="72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</row>
    <row r="147" spans="1:15" ht="15.75" customHeight="1">
      <c r="A147" s="71"/>
      <c r="B147" s="71"/>
      <c r="C147" s="72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</row>
    <row r="148" spans="1:15" ht="15.75" customHeight="1">
      <c r="A148" s="71"/>
      <c r="B148" s="71"/>
      <c r="C148" s="72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</row>
    <row r="149" spans="1:15" ht="15.75" customHeight="1">
      <c r="A149" s="71"/>
      <c r="B149" s="71"/>
      <c r="C149" s="72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</row>
    <row r="150" spans="1:15" ht="15.75" customHeight="1">
      <c r="A150" s="71"/>
      <c r="B150" s="71"/>
      <c r="C150" s="72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</row>
    <row r="151" spans="1:15" ht="15.75" customHeight="1">
      <c r="A151" s="71"/>
      <c r="B151" s="71"/>
      <c r="C151" s="72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</row>
    <row r="152" spans="1:15" ht="15.75" customHeight="1">
      <c r="A152" s="71"/>
      <c r="B152" s="71"/>
      <c r="C152" s="72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</row>
    <row r="153" spans="1:15" ht="15.75" customHeight="1">
      <c r="A153" s="71"/>
      <c r="B153" s="71"/>
      <c r="C153" s="72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</row>
    <row r="154" spans="1:15" ht="15.75" customHeight="1">
      <c r="A154" s="71"/>
      <c r="B154" s="71"/>
      <c r="C154" s="72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</row>
    <row r="155" spans="1:15" ht="15.75" customHeight="1">
      <c r="A155" s="71"/>
      <c r="B155" s="71"/>
      <c r="C155" s="72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</row>
    <row r="156" spans="1:15" ht="15.75" customHeight="1">
      <c r="A156" s="71"/>
      <c r="B156" s="71"/>
      <c r="C156" s="72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</row>
    <row r="157" spans="1:15" ht="15.75" customHeight="1">
      <c r="A157" s="71"/>
      <c r="B157" s="71"/>
      <c r="C157" s="72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</row>
    <row r="158" spans="1:15" ht="15.75" customHeight="1">
      <c r="A158" s="71"/>
      <c r="B158" s="71"/>
      <c r="C158" s="72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</row>
    <row r="159" spans="1:15" ht="15.75" customHeight="1">
      <c r="A159" s="71"/>
      <c r="B159" s="71"/>
      <c r="C159" s="72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</row>
    <row r="160" spans="1:15" ht="15.75" customHeight="1">
      <c r="A160" s="71"/>
      <c r="B160" s="71"/>
      <c r="C160" s="72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</row>
    <row r="161" spans="1:15" ht="15.75" customHeight="1">
      <c r="A161" s="71"/>
      <c r="B161" s="71"/>
      <c r="C161" s="72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</row>
    <row r="162" spans="1:15" ht="15.75" customHeight="1">
      <c r="A162" s="71"/>
      <c r="B162" s="71"/>
      <c r="C162" s="72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</row>
    <row r="163" spans="1:15" ht="15.75" customHeight="1">
      <c r="A163" s="71"/>
      <c r="B163" s="71"/>
      <c r="C163" s="72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</row>
    <row r="164" spans="1:15" ht="15.75" customHeight="1">
      <c r="A164" s="71"/>
      <c r="B164" s="71"/>
      <c r="C164" s="72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</row>
    <row r="165" spans="1:15" ht="15.75" customHeight="1">
      <c r="A165" s="71"/>
      <c r="B165" s="71"/>
      <c r="C165" s="72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</row>
    <row r="166" spans="1:15" ht="15.75" customHeight="1">
      <c r="A166" s="71"/>
      <c r="B166" s="71"/>
      <c r="C166" s="72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</row>
    <row r="167" spans="1:15" ht="15.75" customHeight="1">
      <c r="A167" s="71"/>
      <c r="B167" s="71"/>
      <c r="C167" s="72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</row>
    <row r="168" spans="1:15" ht="15.75" customHeight="1">
      <c r="A168" s="71"/>
      <c r="B168" s="71"/>
      <c r="C168" s="72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</row>
    <row r="169" spans="1:15" ht="15.75" customHeight="1">
      <c r="A169" s="71"/>
      <c r="B169" s="71"/>
      <c r="C169" s="72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</row>
    <row r="170" spans="1:15" ht="15.75" customHeight="1">
      <c r="A170" s="71"/>
      <c r="B170" s="71"/>
      <c r="C170" s="72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</row>
    <row r="171" spans="1:15" ht="15.75" customHeight="1">
      <c r="A171" s="71"/>
      <c r="B171" s="71"/>
      <c r="C171" s="72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</row>
    <row r="172" spans="1:15" ht="15.75" customHeight="1">
      <c r="A172" s="71"/>
      <c r="B172" s="71"/>
      <c r="C172" s="72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</row>
    <row r="173" spans="1:15" ht="15.75" customHeight="1">
      <c r="A173" s="71"/>
      <c r="B173" s="71"/>
      <c r="C173" s="72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</row>
    <row r="174" spans="1:15" ht="15.75" customHeight="1">
      <c r="A174" s="71"/>
      <c r="B174" s="71"/>
      <c r="C174" s="72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</row>
    <row r="175" spans="1:15" ht="15.75" customHeight="1">
      <c r="A175" s="71"/>
      <c r="B175" s="71"/>
      <c r="C175" s="72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</row>
    <row r="176" spans="1:15" ht="15.75" customHeight="1">
      <c r="A176" s="71"/>
      <c r="B176" s="71"/>
      <c r="C176" s="72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</row>
    <row r="177" spans="1:15" ht="15.75" customHeight="1">
      <c r="A177" s="71"/>
      <c r="B177" s="71"/>
      <c r="C177" s="72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</row>
    <row r="178" spans="1:15" ht="15.75" customHeight="1">
      <c r="A178" s="71"/>
      <c r="B178" s="71"/>
      <c r="C178" s="72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</row>
    <row r="179" spans="1:15" ht="15.75" customHeight="1">
      <c r="A179" s="71"/>
      <c r="B179" s="71"/>
      <c r="C179" s="72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</row>
    <row r="180" spans="1:15" ht="15.75" customHeight="1">
      <c r="A180" s="71"/>
      <c r="B180" s="71"/>
      <c r="C180" s="72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</row>
    <row r="181" spans="1:15" ht="15.75" customHeight="1">
      <c r="A181" s="71"/>
      <c r="B181" s="71"/>
      <c r="C181" s="72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</row>
    <row r="182" spans="1:15" ht="15.75" customHeight="1">
      <c r="A182" s="71"/>
      <c r="B182" s="71"/>
      <c r="C182" s="72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</row>
    <row r="183" spans="1:15" ht="15.75" customHeight="1">
      <c r="A183" s="71"/>
      <c r="B183" s="71"/>
      <c r="C183" s="72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</row>
    <row r="184" spans="1:15" ht="15.75" customHeight="1">
      <c r="A184" s="71"/>
      <c r="B184" s="71"/>
      <c r="C184" s="72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</row>
    <row r="185" spans="1:15" ht="15.75" customHeight="1">
      <c r="A185" s="71"/>
      <c r="B185" s="71"/>
      <c r="C185" s="72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</row>
    <row r="186" spans="1:15" ht="15.75" customHeight="1">
      <c r="A186" s="71"/>
      <c r="B186" s="71"/>
      <c r="C186" s="72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</row>
    <row r="187" spans="1:15" ht="15.75" customHeight="1">
      <c r="A187" s="71"/>
      <c r="B187" s="71"/>
      <c r="C187" s="72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</row>
    <row r="188" spans="1:15" ht="15.75" customHeight="1">
      <c r="A188" s="71"/>
      <c r="B188" s="71"/>
      <c r="C188" s="72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</row>
    <row r="189" spans="1:15" ht="15.75" customHeight="1">
      <c r="A189" s="71"/>
      <c r="B189" s="71"/>
      <c r="C189" s="72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</row>
    <row r="190" spans="1:15" ht="15.75" customHeight="1">
      <c r="A190" s="71"/>
      <c r="B190" s="71"/>
      <c r="C190" s="72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</row>
    <row r="191" spans="1:15" ht="15.75" customHeight="1">
      <c r="A191" s="71"/>
      <c r="B191" s="71"/>
      <c r="C191" s="72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</row>
    <row r="192" spans="1:15" ht="15.75" customHeight="1">
      <c r="A192" s="71"/>
      <c r="B192" s="71"/>
      <c r="C192" s="72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</row>
    <row r="193" spans="1:15" ht="15.75" customHeight="1">
      <c r="A193" s="71"/>
      <c r="B193" s="71"/>
      <c r="C193" s="72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</row>
    <row r="194" spans="1:15" ht="15.75" customHeight="1">
      <c r="A194" s="71"/>
      <c r="B194" s="71"/>
      <c r="C194" s="72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</row>
    <row r="195" spans="1:15" ht="15.75" customHeight="1">
      <c r="A195" s="71"/>
      <c r="B195" s="71"/>
      <c r="C195" s="72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</row>
    <row r="196" spans="1:15" ht="15.75" customHeight="1">
      <c r="A196" s="71"/>
      <c r="B196" s="71"/>
      <c r="C196" s="72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</row>
    <row r="197" spans="1:15" ht="15.75" customHeight="1">
      <c r="A197" s="71"/>
      <c r="B197" s="71"/>
      <c r="C197" s="72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</row>
    <row r="198" spans="1:15" ht="15.75" customHeight="1">
      <c r="A198" s="71"/>
      <c r="B198" s="71"/>
      <c r="C198" s="72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</row>
    <row r="199" spans="1:15" ht="15.75" customHeight="1">
      <c r="A199" s="71"/>
      <c r="B199" s="71"/>
      <c r="C199" s="72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</row>
    <row r="200" spans="1:15" ht="15.75" customHeight="1">
      <c r="A200" s="71"/>
      <c r="B200" s="71"/>
      <c r="C200" s="72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</row>
    <row r="201" spans="1:15" ht="15.75" customHeight="1">
      <c r="A201" s="71"/>
      <c r="B201" s="71"/>
      <c r="C201" s="72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</row>
    <row r="202" spans="1:15" ht="15.75" customHeight="1">
      <c r="A202" s="71"/>
      <c r="B202" s="71"/>
      <c r="C202" s="72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</row>
    <row r="203" spans="1:15" ht="15.75" customHeight="1">
      <c r="A203" s="71"/>
      <c r="B203" s="71"/>
      <c r="C203" s="72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</row>
    <row r="204" spans="1:15" ht="15.75" customHeight="1">
      <c r="A204" s="71"/>
      <c r="B204" s="71"/>
      <c r="C204" s="72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</row>
    <row r="205" spans="1:15" ht="15.75" customHeight="1">
      <c r="A205" s="71"/>
      <c r="B205" s="71"/>
      <c r="C205" s="72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</row>
    <row r="206" spans="1:15" ht="15.75" customHeight="1">
      <c r="A206" s="71"/>
      <c r="B206" s="71"/>
      <c r="C206" s="72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</row>
    <row r="207" spans="1:15" ht="15.75" customHeight="1">
      <c r="A207" s="71"/>
      <c r="B207" s="71"/>
      <c r="C207" s="72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</row>
    <row r="208" spans="1:15" ht="15.75" customHeight="1">
      <c r="A208" s="71"/>
      <c r="B208" s="71"/>
      <c r="C208" s="72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</row>
    <row r="209" spans="1:15" ht="15.75" customHeight="1">
      <c r="A209" s="71"/>
      <c r="B209" s="71"/>
      <c r="C209" s="72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</row>
    <row r="210" spans="1:15" ht="15.75" customHeight="1">
      <c r="A210" s="71"/>
      <c r="B210" s="71"/>
      <c r="C210" s="72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</row>
    <row r="211" spans="1:15" ht="15.75" customHeight="1">
      <c r="A211" s="71"/>
      <c r="B211" s="71"/>
      <c r="C211" s="72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</row>
    <row r="212" spans="1:15" ht="15.75" customHeight="1">
      <c r="A212" s="71"/>
      <c r="B212" s="71"/>
      <c r="C212" s="72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</row>
    <row r="213" spans="1:15" ht="15.75" customHeight="1">
      <c r="A213" s="71"/>
      <c r="B213" s="71"/>
      <c r="C213" s="72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</row>
    <row r="214" spans="1:15" ht="15.75" customHeight="1">
      <c r="A214" s="71"/>
      <c r="B214" s="71"/>
      <c r="C214" s="72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</row>
    <row r="215" spans="1:15" ht="15.75" customHeight="1">
      <c r="A215" s="71"/>
      <c r="B215" s="71"/>
      <c r="C215" s="72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</row>
    <row r="216" spans="1:15" ht="15.75" customHeight="1">
      <c r="A216" s="71"/>
      <c r="B216" s="71"/>
      <c r="C216" s="72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</row>
    <row r="217" spans="1:15" ht="15.75" customHeight="1">
      <c r="A217" s="71"/>
      <c r="B217" s="71"/>
      <c r="C217" s="72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</row>
    <row r="218" spans="1:15" ht="15.75" customHeight="1">
      <c r="A218" s="71"/>
      <c r="B218" s="71"/>
      <c r="C218" s="72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</row>
    <row r="219" spans="1:15" ht="15.75" customHeight="1">
      <c r="A219" s="71"/>
      <c r="B219" s="71"/>
      <c r="C219" s="72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</row>
    <row r="220" spans="1:15" ht="15.75" customHeight="1">
      <c r="A220" s="71"/>
      <c r="B220" s="71"/>
      <c r="C220" s="72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</row>
    <row r="221" spans="1:15" ht="15.75" customHeight="1">
      <c r="A221" s="71"/>
      <c r="B221" s="71"/>
      <c r="C221" s="72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</row>
    <row r="222" spans="1:15" ht="15.75" customHeight="1">
      <c r="A222" s="71"/>
      <c r="B222" s="71"/>
      <c r="C222" s="72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</row>
    <row r="223" spans="1:15" ht="15.75" customHeight="1">
      <c r="A223" s="71"/>
      <c r="B223" s="71"/>
      <c r="C223" s="72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</row>
    <row r="224" spans="1:15" ht="15.75" customHeight="1">
      <c r="A224" s="71"/>
      <c r="B224" s="71"/>
      <c r="C224" s="72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</row>
    <row r="225" spans="1:15" ht="15.75" customHeight="1">
      <c r="A225" s="71"/>
      <c r="B225" s="71"/>
      <c r="C225" s="72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</row>
    <row r="226" spans="1:15" ht="15.75" customHeight="1">
      <c r="A226" s="71"/>
      <c r="B226" s="71"/>
      <c r="C226" s="72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</row>
    <row r="227" spans="1:15" ht="15.75" customHeight="1">
      <c r="A227" s="71"/>
      <c r="B227" s="71"/>
      <c r="C227" s="72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</row>
    <row r="228" spans="1:15" ht="15.75" customHeight="1">
      <c r="A228" s="71"/>
      <c r="B228" s="71"/>
      <c r="C228" s="72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</row>
    <row r="229" spans="1:15" ht="15.75" customHeight="1">
      <c r="A229" s="71"/>
      <c r="B229" s="71"/>
      <c r="C229" s="72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4">
    <mergeCell ref="A2:A28"/>
    <mergeCell ref="B2:B28"/>
    <mergeCell ref="A29:B29"/>
    <mergeCell ref="C29:H29"/>
  </mergeCells>
  <printOptions/>
  <pageMargins left="0.511811024" right="0.511811024" top="0.787401575" bottom="0.787401575" header="0" footer="0"/>
  <pageSetup fitToHeight="0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outlinePr summaryBelow="0" summaryRight="0"/>
    <pageSetUpPr fitToPage="1"/>
  </sheetPr>
  <dimension ref="A1:AE32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4.421875" defaultRowHeight="15" customHeight="1"/>
  <cols>
    <col min="1" max="1" width="6.28125" style="1" customWidth="1"/>
    <col min="2" max="2" width="7.8515625" style="1" customWidth="1"/>
    <col min="3" max="3" width="29.7109375" style="1" customWidth="1"/>
    <col min="4" max="4" width="37.28125" style="1" customWidth="1"/>
    <col min="5" max="5" width="48.7109375" style="1" customWidth="1"/>
    <col min="6" max="6" width="18.7109375" style="1" customWidth="1"/>
    <col min="7" max="7" width="6.7109375" style="1" customWidth="1"/>
    <col min="8" max="8" width="6.421875" style="1" customWidth="1"/>
    <col min="9" max="9" width="16.7109375" style="1" customWidth="1"/>
    <col min="10" max="10" width="16.00390625" style="1" customWidth="1"/>
    <col min="11" max="11" width="16.140625" style="1" customWidth="1"/>
    <col min="12" max="12" width="15.7109375" style="1" customWidth="1"/>
    <col min="13" max="13" width="16.57421875" style="1" customWidth="1"/>
    <col min="14" max="14" width="16.00390625" style="1" customWidth="1"/>
    <col min="15" max="15" width="7.57421875" style="1" customWidth="1"/>
    <col min="16" max="16384" width="14.421875" style="1" customWidth="1"/>
  </cols>
  <sheetData>
    <row r="1" spans="1:15" ht="41.25" customHeight="1">
      <c r="A1" s="39" t="s">
        <v>475</v>
      </c>
      <c r="B1" s="40" t="s">
        <v>476</v>
      </c>
      <c r="C1" s="73" t="s">
        <v>477</v>
      </c>
      <c r="D1" s="73" t="s">
        <v>478</v>
      </c>
      <c r="E1" s="73" t="s">
        <v>479</v>
      </c>
      <c r="F1" s="73" t="s">
        <v>480</v>
      </c>
      <c r="G1" s="73" t="s">
        <v>481</v>
      </c>
      <c r="H1" s="73" t="s">
        <v>482</v>
      </c>
      <c r="I1" s="73" t="s">
        <v>483</v>
      </c>
      <c r="J1" s="74" t="s">
        <v>484</v>
      </c>
      <c r="K1" s="73" t="s">
        <v>485</v>
      </c>
      <c r="L1" s="74" t="s">
        <v>486</v>
      </c>
      <c r="M1" s="75" t="s">
        <v>487</v>
      </c>
      <c r="N1" s="44" t="s">
        <v>488</v>
      </c>
      <c r="O1" s="44" t="s">
        <v>489</v>
      </c>
    </row>
    <row r="2" spans="1:15" ht="24" customHeight="1">
      <c r="A2" s="94" t="s">
        <v>593</v>
      </c>
      <c r="B2" s="76" t="s">
        <v>594</v>
      </c>
      <c r="C2" s="51" t="s">
        <v>492</v>
      </c>
      <c r="D2" s="51" t="s">
        <v>497</v>
      </c>
      <c r="E2" s="51" t="s">
        <v>595</v>
      </c>
      <c r="F2" s="21" t="s">
        <v>385</v>
      </c>
      <c r="G2" s="21" t="s">
        <v>495</v>
      </c>
      <c r="H2" s="80">
        <v>0.23</v>
      </c>
      <c r="I2" s="52">
        <v>9382868</v>
      </c>
      <c r="J2" s="52">
        <f aca="true" t="shared" si="0" ref="J2:J33">IF(G2="NEX",I2*H2,I2*1)</f>
        <v>2158059.64</v>
      </c>
      <c r="K2" s="52">
        <v>1223706.78</v>
      </c>
      <c r="L2" s="52">
        <f aca="true" t="shared" si="1" ref="L2:L33">IF(G2="NEX",K2*H2,K2*1)</f>
        <v>281452.5594</v>
      </c>
      <c r="M2" s="52">
        <v>659755.37</v>
      </c>
      <c r="N2" s="97">
        <f aca="true" t="shared" si="2" ref="N2:N33">IF(G2="NEX",M2*H2,M2*1)</f>
        <v>151743.73510000002</v>
      </c>
      <c r="O2" s="83">
        <f aca="true" t="shared" si="3" ref="O2:O33">N2/J2</f>
        <v>0.07031489412405674</v>
      </c>
    </row>
    <row r="3" spans="1:15" ht="51" customHeight="1">
      <c r="A3" s="96"/>
      <c r="B3" s="77"/>
      <c r="C3" s="51" t="s">
        <v>492</v>
      </c>
      <c r="D3" s="51" t="s">
        <v>497</v>
      </c>
      <c r="E3" s="51" t="s">
        <v>596</v>
      </c>
      <c r="F3" s="51" t="s">
        <v>597</v>
      </c>
      <c r="G3" s="21" t="s">
        <v>495</v>
      </c>
      <c r="H3" s="80">
        <v>0.23</v>
      </c>
      <c r="I3" s="52">
        <v>240000</v>
      </c>
      <c r="J3" s="52">
        <f t="shared" si="0"/>
        <v>55200</v>
      </c>
      <c r="K3" s="52">
        <v>0</v>
      </c>
      <c r="L3" s="52">
        <f t="shared" si="1"/>
        <v>0</v>
      </c>
      <c r="M3" s="52">
        <v>0</v>
      </c>
      <c r="N3" s="97">
        <f t="shared" si="2"/>
        <v>0</v>
      </c>
      <c r="O3" s="83">
        <f t="shared" si="3"/>
        <v>0</v>
      </c>
    </row>
    <row r="4" spans="1:31" ht="38.25" customHeight="1">
      <c r="A4" s="96"/>
      <c r="B4" s="77"/>
      <c r="C4" s="51" t="s">
        <v>492</v>
      </c>
      <c r="D4" s="51" t="s">
        <v>497</v>
      </c>
      <c r="E4" s="51" t="s">
        <v>501</v>
      </c>
      <c r="F4" s="51" t="s">
        <v>597</v>
      </c>
      <c r="G4" s="21" t="s">
        <v>495</v>
      </c>
      <c r="H4" s="80">
        <v>0.23</v>
      </c>
      <c r="I4" s="52">
        <v>12797200</v>
      </c>
      <c r="J4" s="52">
        <f t="shared" si="0"/>
        <v>2943356</v>
      </c>
      <c r="K4" s="52">
        <v>44146</v>
      </c>
      <c r="L4" s="52">
        <f t="shared" si="1"/>
        <v>10153.58</v>
      </c>
      <c r="M4" s="52">
        <v>42240</v>
      </c>
      <c r="N4" s="97">
        <f t="shared" si="2"/>
        <v>9715.2</v>
      </c>
      <c r="O4" s="83">
        <f t="shared" si="3"/>
        <v>0.0033007220329447067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15" ht="12.75" customHeight="1">
      <c r="A5" s="96"/>
      <c r="B5" s="77"/>
      <c r="C5" s="51" t="s">
        <v>492</v>
      </c>
      <c r="D5" s="51" t="s">
        <v>493</v>
      </c>
      <c r="E5" s="51" t="s">
        <v>494</v>
      </c>
      <c r="F5" s="51" t="s">
        <v>597</v>
      </c>
      <c r="G5" s="21" t="s">
        <v>495</v>
      </c>
      <c r="H5" s="80">
        <v>0.23</v>
      </c>
      <c r="I5" s="52">
        <v>2924232259</v>
      </c>
      <c r="J5" s="52">
        <f t="shared" si="0"/>
        <v>672573419.57</v>
      </c>
      <c r="K5" s="52">
        <v>2531444530.25</v>
      </c>
      <c r="L5" s="52">
        <f t="shared" si="1"/>
        <v>582232241.9575</v>
      </c>
      <c r="M5" s="52">
        <v>2488791762.28</v>
      </c>
      <c r="N5" s="97">
        <f t="shared" si="2"/>
        <v>572422105.3244001</v>
      </c>
      <c r="O5" s="83">
        <f t="shared" si="3"/>
        <v>0.8510923694997785</v>
      </c>
    </row>
    <row r="6" spans="1:15" ht="25.5" customHeight="1">
      <c r="A6" s="96"/>
      <c r="B6" s="77"/>
      <c r="C6" s="51" t="s">
        <v>496</v>
      </c>
      <c r="D6" s="51" t="s">
        <v>493</v>
      </c>
      <c r="E6" s="51" t="s">
        <v>502</v>
      </c>
      <c r="F6" s="51" t="s">
        <v>597</v>
      </c>
      <c r="G6" s="21" t="s">
        <v>495</v>
      </c>
      <c r="H6" s="80">
        <v>0.23</v>
      </c>
      <c r="I6" s="52">
        <v>65358200</v>
      </c>
      <c r="J6" s="52">
        <f t="shared" si="0"/>
        <v>15032386</v>
      </c>
      <c r="K6" s="52">
        <v>50978146.29</v>
      </c>
      <c r="L6" s="52">
        <f t="shared" si="1"/>
        <v>11724973.6467</v>
      </c>
      <c r="M6" s="52">
        <v>32138485.33</v>
      </c>
      <c r="N6" s="97">
        <f t="shared" si="2"/>
        <v>7391851.6259</v>
      </c>
      <c r="O6" s="83">
        <f t="shared" si="3"/>
        <v>0.49172843392259885</v>
      </c>
    </row>
    <row r="7" spans="1:31" ht="38.25" customHeight="1">
      <c r="A7" s="96"/>
      <c r="B7" s="77"/>
      <c r="C7" s="51" t="s">
        <v>504</v>
      </c>
      <c r="D7" s="51" t="s">
        <v>497</v>
      </c>
      <c r="E7" s="51" t="s">
        <v>563</v>
      </c>
      <c r="F7" s="21" t="s">
        <v>385</v>
      </c>
      <c r="G7" s="21" t="s">
        <v>495</v>
      </c>
      <c r="H7" s="80">
        <v>0.23</v>
      </c>
      <c r="I7" s="52">
        <v>7263376</v>
      </c>
      <c r="J7" s="52">
        <f t="shared" si="0"/>
        <v>1670576.48</v>
      </c>
      <c r="K7" s="52">
        <v>1193178.6</v>
      </c>
      <c r="L7" s="52">
        <f t="shared" si="1"/>
        <v>274431.07800000004</v>
      </c>
      <c r="M7" s="52">
        <v>793923.58</v>
      </c>
      <c r="N7" s="97">
        <f t="shared" si="2"/>
        <v>182602.4234</v>
      </c>
      <c r="O7" s="83">
        <f t="shared" si="3"/>
        <v>0.10930503666614533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1:15" ht="38.25" customHeight="1">
      <c r="A8" s="96"/>
      <c r="B8" s="77"/>
      <c r="C8" s="51" t="s">
        <v>598</v>
      </c>
      <c r="D8" s="51" t="s">
        <v>516</v>
      </c>
      <c r="E8" s="51" t="s">
        <v>565</v>
      </c>
      <c r="F8" s="21" t="s">
        <v>385</v>
      </c>
      <c r="G8" s="21" t="s">
        <v>495</v>
      </c>
      <c r="H8" s="80">
        <v>0.23</v>
      </c>
      <c r="I8" s="52">
        <v>3000000</v>
      </c>
      <c r="J8" s="52">
        <f t="shared" si="0"/>
        <v>690000</v>
      </c>
      <c r="K8" s="52">
        <v>10000000</v>
      </c>
      <c r="L8" s="52">
        <f t="shared" si="1"/>
        <v>2300000</v>
      </c>
      <c r="M8" s="52">
        <v>2609965.45</v>
      </c>
      <c r="N8" s="97">
        <f t="shared" si="2"/>
        <v>600292.0535</v>
      </c>
      <c r="O8" s="83">
        <f t="shared" si="3"/>
        <v>0.8699884833333333</v>
      </c>
    </row>
    <row r="9" spans="1:15" ht="38.25" customHeight="1">
      <c r="A9" s="96"/>
      <c r="B9" s="77"/>
      <c r="C9" s="51" t="s">
        <v>599</v>
      </c>
      <c r="D9" s="51" t="s">
        <v>600</v>
      </c>
      <c r="E9" s="51" t="s">
        <v>601</v>
      </c>
      <c r="F9" s="21" t="s">
        <v>385</v>
      </c>
      <c r="G9" s="21" t="s">
        <v>495</v>
      </c>
      <c r="H9" s="80">
        <v>0.23</v>
      </c>
      <c r="I9" s="52">
        <v>420000</v>
      </c>
      <c r="J9" s="52">
        <f t="shared" si="0"/>
        <v>96600</v>
      </c>
      <c r="K9" s="52">
        <v>0</v>
      </c>
      <c r="L9" s="52">
        <f t="shared" si="1"/>
        <v>0</v>
      </c>
      <c r="M9" s="52">
        <v>0</v>
      </c>
      <c r="N9" s="97">
        <f t="shared" si="2"/>
        <v>0</v>
      </c>
      <c r="O9" s="83">
        <f t="shared" si="3"/>
        <v>0</v>
      </c>
    </row>
    <row r="10" spans="1:15" ht="25.5" customHeight="1">
      <c r="A10" s="96"/>
      <c r="B10" s="77"/>
      <c r="C10" s="51" t="s">
        <v>599</v>
      </c>
      <c r="D10" s="51" t="s">
        <v>600</v>
      </c>
      <c r="E10" s="51" t="s">
        <v>602</v>
      </c>
      <c r="F10" s="21" t="s">
        <v>385</v>
      </c>
      <c r="G10" s="21" t="s">
        <v>495</v>
      </c>
      <c r="H10" s="80">
        <v>0.23</v>
      </c>
      <c r="I10" s="52">
        <v>800000</v>
      </c>
      <c r="J10" s="52">
        <f t="shared" si="0"/>
        <v>184000</v>
      </c>
      <c r="K10" s="52">
        <v>0</v>
      </c>
      <c r="L10" s="52">
        <f t="shared" si="1"/>
        <v>0</v>
      </c>
      <c r="M10" s="52">
        <v>0</v>
      </c>
      <c r="N10" s="97">
        <f t="shared" si="2"/>
        <v>0</v>
      </c>
      <c r="O10" s="83">
        <f t="shared" si="3"/>
        <v>0</v>
      </c>
    </row>
    <row r="11" spans="1:15" ht="25.5" customHeight="1">
      <c r="A11" s="96"/>
      <c r="B11" s="77"/>
      <c r="C11" s="51" t="s">
        <v>599</v>
      </c>
      <c r="D11" s="51" t="s">
        <v>600</v>
      </c>
      <c r="E11" s="51" t="s">
        <v>603</v>
      </c>
      <c r="F11" s="21" t="s">
        <v>385</v>
      </c>
      <c r="G11" s="21" t="s">
        <v>495</v>
      </c>
      <c r="H11" s="80">
        <v>0.23</v>
      </c>
      <c r="I11" s="52">
        <v>701100</v>
      </c>
      <c r="J11" s="52">
        <f t="shared" si="0"/>
        <v>161253</v>
      </c>
      <c r="K11" s="52">
        <v>0</v>
      </c>
      <c r="L11" s="52">
        <f t="shared" si="1"/>
        <v>0</v>
      </c>
      <c r="M11" s="52">
        <v>0</v>
      </c>
      <c r="N11" s="97">
        <f t="shared" si="2"/>
        <v>0</v>
      </c>
      <c r="O11" s="83">
        <f t="shared" si="3"/>
        <v>0</v>
      </c>
    </row>
    <row r="12" spans="1:15" ht="25.5" customHeight="1">
      <c r="A12" s="96"/>
      <c r="B12" s="77"/>
      <c r="C12" s="51" t="s">
        <v>599</v>
      </c>
      <c r="D12" s="51" t="s">
        <v>600</v>
      </c>
      <c r="E12" s="51" t="s">
        <v>604</v>
      </c>
      <c r="F12" s="21" t="s">
        <v>385</v>
      </c>
      <c r="G12" s="21" t="s">
        <v>495</v>
      </c>
      <c r="H12" s="80">
        <v>0.23</v>
      </c>
      <c r="I12" s="52">
        <v>3200000</v>
      </c>
      <c r="J12" s="52">
        <f t="shared" si="0"/>
        <v>736000</v>
      </c>
      <c r="K12" s="52">
        <v>0</v>
      </c>
      <c r="L12" s="52">
        <f t="shared" si="1"/>
        <v>0</v>
      </c>
      <c r="M12" s="52">
        <v>0</v>
      </c>
      <c r="N12" s="97">
        <f t="shared" si="2"/>
        <v>0</v>
      </c>
      <c r="O12" s="83">
        <f t="shared" si="3"/>
        <v>0</v>
      </c>
    </row>
    <row r="13" spans="1:15" ht="25.5" customHeight="1">
      <c r="A13" s="96"/>
      <c r="B13" s="77"/>
      <c r="C13" s="51" t="s">
        <v>599</v>
      </c>
      <c r="D13" s="51" t="s">
        <v>600</v>
      </c>
      <c r="E13" s="51" t="s">
        <v>605</v>
      </c>
      <c r="F13" s="21" t="s">
        <v>385</v>
      </c>
      <c r="G13" s="21" t="s">
        <v>495</v>
      </c>
      <c r="H13" s="80">
        <v>0.23</v>
      </c>
      <c r="I13" s="52">
        <v>690080</v>
      </c>
      <c r="J13" s="52">
        <f t="shared" si="0"/>
        <v>158718.4</v>
      </c>
      <c r="K13" s="52">
        <v>0</v>
      </c>
      <c r="L13" s="52">
        <f t="shared" si="1"/>
        <v>0</v>
      </c>
      <c r="M13" s="52">
        <v>0</v>
      </c>
      <c r="N13" s="97">
        <f t="shared" si="2"/>
        <v>0</v>
      </c>
      <c r="O13" s="83">
        <f t="shared" si="3"/>
        <v>0</v>
      </c>
    </row>
    <row r="14" spans="1:15" ht="25.5" customHeight="1">
      <c r="A14" s="96"/>
      <c r="B14" s="77"/>
      <c r="C14" s="51" t="s">
        <v>599</v>
      </c>
      <c r="D14" s="51" t="s">
        <v>600</v>
      </c>
      <c r="E14" s="51" t="s">
        <v>606</v>
      </c>
      <c r="F14" s="21" t="s">
        <v>385</v>
      </c>
      <c r="G14" s="21" t="s">
        <v>495</v>
      </c>
      <c r="H14" s="80">
        <v>0.23</v>
      </c>
      <c r="I14" s="52">
        <v>2000000</v>
      </c>
      <c r="J14" s="52">
        <f t="shared" si="0"/>
        <v>460000</v>
      </c>
      <c r="K14" s="52">
        <v>0</v>
      </c>
      <c r="L14" s="52">
        <f t="shared" si="1"/>
        <v>0</v>
      </c>
      <c r="M14" s="52">
        <v>0</v>
      </c>
      <c r="N14" s="97">
        <f t="shared" si="2"/>
        <v>0</v>
      </c>
      <c r="O14" s="83">
        <f t="shared" si="3"/>
        <v>0</v>
      </c>
    </row>
    <row r="15" spans="1:15" ht="25.5" customHeight="1">
      <c r="A15" s="96"/>
      <c r="B15" s="77"/>
      <c r="C15" s="51" t="s">
        <v>599</v>
      </c>
      <c r="D15" s="51" t="s">
        <v>600</v>
      </c>
      <c r="E15" s="51" t="s">
        <v>607</v>
      </c>
      <c r="F15" s="21" t="s">
        <v>385</v>
      </c>
      <c r="G15" s="21" t="s">
        <v>495</v>
      </c>
      <c r="H15" s="80">
        <v>0.23</v>
      </c>
      <c r="I15" s="52">
        <v>100000</v>
      </c>
      <c r="J15" s="52">
        <f t="shared" si="0"/>
        <v>23000</v>
      </c>
      <c r="K15" s="52">
        <v>99800</v>
      </c>
      <c r="L15" s="52">
        <f t="shared" si="1"/>
        <v>22954</v>
      </c>
      <c r="M15" s="52">
        <v>99800</v>
      </c>
      <c r="N15" s="97">
        <f t="shared" si="2"/>
        <v>22954</v>
      </c>
      <c r="O15" s="83">
        <f t="shared" si="3"/>
        <v>0.998</v>
      </c>
    </row>
    <row r="16" spans="1:15" ht="25.5" customHeight="1">
      <c r="A16" s="96"/>
      <c r="B16" s="77"/>
      <c r="C16" s="51" t="s">
        <v>599</v>
      </c>
      <c r="D16" s="51" t="s">
        <v>600</v>
      </c>
      <c r="E16" s="51" t="s">
        <v>608</v>
      </c>
      <c r="F16" s="21" t="s">
        <v>385</v>
      </c>
      <c r="G16" s="21" t="s">
        <v>495</v>
      </c>
      <c r="H16" s="80">
        <v>0.23</v>
      </c>
      <c r="I16" s="52">
        <v>150000</v>
      </c>
      <c r="J16" s="52">
        <f t="shared" si="0"/>
        <v>34500</v>
      </c>
      <c r="K16" s="52">
        <v>0</v>
      </c>
      <c r="L16" s="52">
        <f t="shared" si="1"/>
        <v>0</v>
      </c>
      <c r="M16" s="52">
        <v>0</v>
      </c>
      <c r="N16" s="97">
        <f t="shared" si="2"/>
        <v>0</v>
      </c>
      <c r="O16" s="83">
        <f t="shared" si="3"/>
        <v>0</v>
      </c>
    </row>
    <row r="17" spans="1:15" ht="12.75" customHeight="1">
      <c r="A17" s="96"/>
      <c r="B17" s="77"/>
      <c r="C17" s="51" t="s">
        <v>599</v>
      </c>
      <c r="D17" s="51" t="s">
        <v>600</v>
      </c>
      <c r="E17" s="51" t="s">
        <v>609</v>
      </c>
      <c r="F17" s="21" t="s">
        <v>385</v>
      </c>
      <c r="G17" s="21" t="s">
        <v>495</v>
      </c>
      <c r="H17" s="80">
        <v>0.23</v>
      </c>
      <c r="I17" s="52">
        <v>400000</v>
      </c>
      <c r="J17" s="52">
        <f t="shared" si="0"/>
        <v>92000</v>
      </c>
      <c r="K17" s="52">
        <v>0</v>
      </c>
      <c r="L17" s="52">
        <f t="shared" si="1"/>
        <v>0</v>
      </c>
      <c r="M17" s="52">
        <v>0</v>
      </c>
      <c r="N17" s="97">
        <f t="shared" si="2"/>
        <v>0</v>
      </c>
      <c r="O17" s="83">
        <f t="shared" si="3"/>
        <v>0</v>
      </c>
    </row>
    <row r="18" spans="1:15" ht="12.75" customHeight="1">
      <c r="A18" s="96"/>
      <c r="B18" s="77"/>
      <c r="C18" s="51" t="s">
        <v>599</v>
      </c>
      <c r="D18" s="51" t="s">
        <v>600</v>
      </c>
      <c r="E18" s="51" t="s">
        <v>610</v>
      </c>
      <c r="F18" s="21" t="s">
        <v>385</v>
      </c>
      <c r="G18" s="21" t="s">
        <v>495</v>
      </c>
      <c r="H18" s="80">
        <v>0.23</v>
      </c>
      <c r="I18" s="52">
        <v>60000</v>
      </c>
      <c r="J18" s="52">
        <f t="shared" si="0"/>
        <v>13800</v>
      </c>
      <c r="K18" s="52">
        <v>0</v>
      </c>
      <c r="L18" s="52">
        <f t="shared" si="1"/>
        <v>0</v>
      </c>
      <c r="M18" s="52">
        <v>0</v>
      </c>
      <c r="N18" s="97">
        <f t="shared" si="2"/>
        <v>0</v>
      </c>
      <c r="O18" s="83">
        <f t="shared" si="3"/>
        <v>0</v>
      </c>
    </row>
    <row r="19" spans="1:15" ht="12.75" customHeight="1">
      <c r="A19" s="96"/>
      <c r="B19" s="77"/>
      <c r="C19" s="51" t="s">
        <v>599</v>
      </c>
      <c r="D19" s="51" t="s">
        <v>600</v>
      </c>
      <c r="E19" s="51" t="s">
        <v>611</v>
      </c>
      <c r="F19" s="21" t="s">
        <v>385</v>
      </c>
      <c r="G19" s="21" t="s">
        <v>495</v>
      </c>
      <c r="H19" s="80">
        <v>0.23</v>
      </c>
      <c r="I19" s="52">
        <v>100000</v>
      </c>
      <c r="J19" s="52">
        <f t="shared" si="0"/>
        <v>23000</v>
      </c>
      <c r="K19" s="52">
        <v>0</v>
      </c>
      <c r="L19" s="52">
        <f t="shared" si="1"/>
        <v>0</v>
      </c>
      <c r="M19" s="52">
        <v>0</v>
      </c>
      <c r="N19" s="97">
        <f t="shared" si="2"/>
        <v>0</v>
      </c>
      <c r="O19" s="83">
        <f t="shared" si="3"/>
        <v>0</v>
      </c>
    </row>
    <row r="20" spans="1:15" ht="25.5" customHeight="1">
      <c r="A20" s="96"/>
      <c r="B20" s="77"/>
      <c r="C20" s="51" t="s">
        <v>599</v>
      </c>
      <c r="D20" s="51" t="s">
        <v>600</v>
      </c>
      <c r="E20" s="51" t="s">
        <v>612</v>
      </c>
      <c r="F20" s="21" t="s">
        <v>385</v>
      </c>
      <c r="G20" s="21" t="s">
        <v>495</v>
      </c>
      <c r="H20" s="80">
        <v>0.23</v>
      </c>
      <c r="I20" s="52">
        <v>100000</v>
      </c>
      <c r="J20" s="52">
        <f t="shared" si="0"/>
        <v>23000</v>
      </c>
      <c r="K20" s="52">
        <v>0</v>
      </c>
      <c r="L20" s="52">
        <f t="shared" si="1"/>
        <v>0</v>
      </c>
      <c r="M20" s="52">
        <v>0</v>
      </c>
      <c r="N20" s="97">
        <f t="shared" si="2"/>
        <v>0</v>
      </c>
      <c r="O20" s="83">
        <f t="shared" si="3"/>
        <v>0</v>
      </c>
    </row>
    <row r="21" spans="1:15" ht="38.25" customHeight="1">
      <c r="A21" s="96"/>
      <c r="B21" s="77"/>
      <c r="C21" s="51" t="s">
        <v>599</v>
      </c>
      <c r="D21" s="51" t="s">
        <v>600</v>
      </c>
      <c r="E21" s="51" t="s">
        <v>613</v>
      </c>
      <c r="F21" s="21" t="s">
        <v>385</v>
      </c>
      <c r="G21" s="21" t="s">
        <v>495</v>
      </c>
      <c r="H21" s="80">
        <v>0.23</v>
      </c>
      <c r="I21" s="52">
        <v>50000</v>
      </c>
      <c r="J21" s="52">
        <f t="shared" si="0"/>
        <v>11500</v>
      </c>
      <c r="K21" s="52">
        <v>0</v>
      </c>
      <c r="L21" s="52">
        <f t="shared" si="1"/>
        <v>0</v>
      </c>
      <c r="M21" s="52">
        <v>0</v>
      </c>
      <c r="N21" s="97">
        <f t="shared" si="2"/>
        <v>0</v>
      </c>
      <c r="O21" s="83">
        <f t="shared" si="3"/>
        <v>0</v>
      </c>
    </row>
    <row r="22" spans="1:15" ht="38.25" customHeight="1">
      <c r="A22" s="96"/>
      <c r="B22" s="77"/>
      <c r="C22" s="51" t="s">
        <v>599</v>
      </c>
      <c r="D22" s="51" t="s">
        <v>600</v>
      </c>
      <c r="E22" s="51" t="s">
        <v>614</v>
      </c>
      <c r="F22" s="21" t="s">
        <v>385</v>
      </c>
      <c r="G22" s="21" t="s">
        <v>495</v>
      </c>
      <c r="H22" s="80">
        <v>0.23</v>
      </c>
      <c r="I22" s="52">
        <v>50000</v>
      </c>
      <c r="J22" s="52">
        <f t="shared" si="0"/>
        <v>11500</v>
      </c>
      <c r="K22" s="52">
        <v>0</v>
      </c>
      <c r="L22" s="52">
        <f t="shared" si="1"/>
        <v>0</v>
      </c>
      <c r="M22" s="52">
        <v>0</v>
      </c>
      <c r="N22" s="97">
        <f t="shared" si="2"/>
        <v>0</v>
      </c>
      <c r="O22" s="83">
        <f t="shared" si="3"/>
        <v>0</v>
      </c>
    </row>
    <row r="23" spans="1:15" ht="25.5" customHeight="1">
      <c r="A23" s="96"/>
      <c r="B23" s="77"/>
      <c r="C23" s="51" t="s">
        <v>599</v>
      </c>
      <c r="D23" s="51" t="s">
        <v>600</v>
      </c>
      <c r="E23" s="51" t="s">
        <v>615</v>
      </c>
      <c r="F23" s="21" t="s">
        <v>385</v>
      </c>
      <c r="G23" s="21" t="s">
        <v>495</v>
      </c>
      <c r="H23" s="80">
        <v>0.23</v>
      </c>
      <c r="I23" s="52">
        <v>70000</v>
      </c>
      <c r="J23" s="52">
        <f t="shared" si="0"/>
        <v>16100</v>
      </c>
      <c r="K23" s="52">
        <v>0</v>
      </c>
      <c r="L23" s="52">
        <f t="shared" si="1"/>
        <v>0</v>
      </c>
      <c r="M23" s="52">
        <v>0</v>
      </c>
      <c r="N23" s="97">
        <f t="shared" si="2"/>
        <v>0</v>
      </c>
      <c r="O23" s="83">
        <f t="shared" si="3"/>
        <v>0</v>
      </c>
    </row>
    <row r="24" spans="1:15" ht="38.25" customHeight="1">
      <c r="A24" s="96"/>
      <c r="B24" s="77"/>
      <c r="C24" s="51" t="s">
        <v>599</v>
      </c>
      <c r="D24" s="51" t="s">
        <v>600</v>
      </c>
      <c r="E24" s="51" t="s">
        <v>616</v>
      </c>
      <c r="F24" s="21" t="s">
        <v>385</v>
      </c>
      <c r="G24" s="21" t="s">
        <v>495</v>
      </c>
      <c r="H24" s="80">
        <v>0.23</v>
      </c>
      <c r="I24" s="52">
        <v>60000</v>
      </c>
      <c r="J24" s="52">
        <f t="shared" si="0"/>
        <v>13800</v>
      </c>
      <c r="K24" s="52">
        <v>0</v>
      </c>
      <c r="L24" s="52">
        <f t="shared" si="1"/>
        <v>0</v>
      </c>
      <c r="M24" s="52">
        <v>0</v>
      </c>
      <c r="N24" s="97">
        <f t="shared" si="2"/>
        <v>0</v>
      </c>
      <c r="O24" s="83">
        <f t="shared" si="3"/>
        <v>0</v>
      </c>
    </row>
    <row r="25" spans="1:15" ht="25.5" customHeight="1">
      <c r="A25" s="96"/>
      <c r="B25" s="77"/>
      <c r="C25" s="51" t="s">
        <v>599</v>
      </c>
      <c r="D25" s="51" t="s">
        <v>600</v>
      </c>
      <c r="E25" s="51" t="s">
        <v>617</v>
      </c>
      <c r="F25" s="21" t="s">
        <v>385</v>
      </c>
      <c r="G25" s="21" t="s">
        <v>495</v>
      </c>
      <c r="H25" s="80">
        <v>0.23</v>
      </c>
      <c r="I25" s="52">
        <v>300000</v>
      </c>
      <c r="J25" s="52">
        <f t="shared" si="0"/>
        <v>69000</v>
      </c>
      <c r="K25" s="52">
        <v>0</v>
      </c>
      <c r="L25" s="52">
        <f t="shared" si="1"/>
        <v>0</v>
      </c>
      <c r="M25" s="52">
        <v>0</v>
      </c>
      <c r="N25" s="97">
        <f t="shared" si="2"/>
        <v>0</v>
      </c>
      <c r="O25" s="83">
        <f t="shared" si="3"/>
        <v>0</v>
      </c>
    </row>
    <row r="26" spans="1:15" ht="25.5" customHeight="1">
      <c r="A26" s="96"/>
      <c r="B26" s="77"/>
      <c r="C26" s="51" t="s">
        <v>599</v>
      </c>
      <c r="D26" s="51" t="s">
        <v>600</v>
      </c>
      <c r="E26" s="51" t="s">
        <v>618</v>
      </c>
      <c r="F26" s="21" t="s">
        <v>385</v>
      </c>
      <c r="G26" s="21" t="s">
        <v>495</v>
      </c>
      <c r="H26" s="80">
        <v>0.23</v>
      </c>
      <c r="I26" s="52">
        <v>80000</v>
      </c>
      <c r="J26" s="52">
        <f t="shared" si="0"/>
        <v>18400</v>
      </c>
      <c r="K26" s="52">
        <v>0</v>
      </c>
      <c r="L26" s="52">
        <f t="shared" si="1"/>
        <v>0</v>
      </c>
      <c r="M26" s="52">
        <v>0</v>
      </c>
      <c r="N26" s="97">
        <f t="shared" si="2"/>
        <v>0</v>
      </c>
      <c r="O26" s="83">
        <f t="shared" si="3"/>
        <v>0</v>
      </c>
    </row>
    <row r="27" spans="1:15" ht="12.75" customHeight="1">
      <c r="A27" s="96"/>
      <c r="B27" s="77"/>
      <c r="C27" s="51" t="s">
        <v>599</v>
      </c>
      <c r="D27" s="51" t="s">
        <v>600</v>
      </c>
      <c r="E27" s="51" t="s">
        <v>619</v>
      </c>
      <c r="F27" s="21" t="s">
        <v>385</v>
      </c>
      <c r="G27" s="21" t="s">
        <v>495</v>
      </c>
      <c r="H27" s="80">
        <v>0.23</v>
      </c>
      <c r="I27" s="52">
        <v>1000000</v>
      </c>
      <c r="J27" s="52">
        <f t="shared" si="0"/>
        <v>230000</v>
      </c>
      <c r="K27" s="52">
        <v>0</v>
      </c>
      <c r="L27" s="52">
        <f t="shared" si="1"/>
        <v>0</v>
      </c>
      <c r="M27" s="52">
        <v>0</v>
      </c>
      <c r="N27" s="97">
        <f t="shared" si="2"/>
        <v>0</v>
      </c>
      <c r="O27" s="83">
        <f t="shared" si="3"/>
        <v>0</v>
      </c>
    </row>
    <row r="28" spans="1:15" ht="12.75" customHeight="1">
      <c r="A28" s="96"/>
      <c r="B28" s="77"/>
      <c r="C28" s="51" t="s">
        <v>599</v>
      </c>
      <c r="D28" s="51" t="s">
        <v>600</v>
      </c>
      <c r="E28" s="51" t="s">
        <v>620</v>
      </c>
      <c r="F28" s="21" t="s">
        <v>385</v>
      </c>
      <c r="G28" s="21" t="s">
        <v>495</v>
      </c>
      <c r="H28" s="80">
        <v>0.23</v>
      </c>
      <c r="I28" s="52">
        <v>55000</v>
      </c>
      <c r="J28" s="52">
        <f t="shared" si="0"/>
        <v>12650</v>
      </c>
      <c r="K28" s="52">
        <v>0</v>
      </c>
      <c r="L28" s="52">
        <f t="shared" si="1"/>
        <v>0</v>
      </c>
      <c r="M28" s="52">
        <v>0</v>
      </c>
      <c r="N28" s="97">
        <f t="shared" si="2"/>
        <v>0</v>
      </c>
      <c r="O28" s="83">
        <f t="shared" si="3"/>
        <v>0</v>
      </c>
    </row>
    <row r="29" spans="1:15" ht="12.75" customHeight="1">
      <c r="A29" s="96"/>
      <c r="B29" s="77"/>
      <c r="C29" s="51" t="s">
        <v>599</v>
      </c>
      <c r="D29" s="51" t="s">
        <v>600</v>
      </c>
      <c r="E29" s="51" t="s">
        <v>621</v>
      </c>
      <c r="F29" s="21" t="s">
        <v>385</v>
      </c>
      <c r="G29" s="21" t="s">
        <v>495</v>
      </c>
      <c r="H29" s="80">
        <v>0.23</v>
      </c>
      <c r="I29" s="52">
        <v>95000</v>
      </c>
      <c r="J29" s="52">
        <f t="shared" si="0"/>
        <v>21850</v>
      </c>
      <c r="K29" s="52">
        <v>0</v>
      </c>
      <c r="L29" s="52">
        <f t="shared" si="1"/>
        <v>0</v>
      </c>
      <c r="M29" s="52">
        <v>0</v>
      </c>
      <c r="N29" s="97">
        <f t="shared" si="2"/>
        <v>0</v>
      </c>
      <c r="O29" s="83">
        <f t="shared" si="3"/>
        <v>0</v>
      </c>
    </row>
    <row r="30" spans="1:15" ht="38.25" customHeight="1">
      <c r="A30" s="96"/>
      <c r="B30" s="77"/>
      <c r="C30" s="51" t="s">
        <v>599</v>
      </c>
      <c r="D30" s="51" t="s">
        <v>600</v>
      </c>
      <c r="E30" s="51" t="s">
        <v>622</v>
      </c>
      <c r="F30" s="21" t="s">
        <v>385</v>
      </c>
      <c r="G30" s="21" t="s">
        <v>495</v>
      </c>
      <c r="H30" s="80">
        <v>0.23</v>
      </c>
      <c r="I30" s="52">
        <v>85000</v>
      </c>
      <c r="J30" s="52">
        <f t="shared" si="0"/>
        <v>19550</v>
      </c>
      <c r="K30" s="52">
        <v>0</v>
      </c>
      <c r="L30" s="52">
        <f t="shared" si="1"/>
        <v>0</v>
      </c>
      <c r="M30" s="52">
        <v>0</v>
      </c>
      <c r="N30" s="97">
        <f t="shared" si="2"/>
        <v>0</v>
      </c>
      <c r="O30" s="83">
        <f t="shared" si="3"/>
        <v>0</v>
      </c>
    </row>
    <row r="31" spans="1:15" ht="51" customHeight="1">
      <c r="A31" s="96"/>
      <c r="B31" s="77"/>
      <c r="C31" s="51" t="s">
        <v>599</v>
      </c>
      <c r="D31" s="51" t="s">
        <v>600</v>
      </c>
      <c r="E31" s="51" t="s">
        <v>623</v>
      </c>
      <c r="F31" s="21" t="s">
        <v>385</v>
      </c>
      <c r="G31" s="21" t="s">
        <v>495</v>
      </c>
      <c r="H31" s="80">
        <v>0.23</v>
      </c>
      <c r="I31" s="52">
        <v>100000</v>
      </c>
      <c r="J31" s="52">
        <f t="shared" si="0"/>
        <v>23000</v>
      </c>
      <c r="K31" s="52">
        <v>0</v>
      </c>
      <c r="L31" s="52">
        <f t="shared" si="1"/>
        <v>0</v>
      </c>
      <c r="M31" s="52">
        <v>0</v>
      </c>
      <c r="N31" s="97">
        <f t="shared" si="2"/>
        <v>0</v>
      </c>
      <c r="O31" s="83">
        <f t="shared" si="3"/>
        <v>0</v>
      </c>
    </row>
    <row r="32" spans="1:15" ht="25.5" customHeight="1">
      <c r="A32" s="96"/>
      <c r="B32" s="77"/>
      <c r="C32" s="51" t="s">
        <v>599</v>
      </c>
      <c r="D32" s="51" t="s">
        <v>600</v>
      </c>
      <c r="E32" s="51" t="s">
        <v>624</v>
      </c>
      <c r="F32" s="21" t="s">
        <v>385</v>
      </c>
      <c r="G32" s="21" t="s">
        <v>495</v>
      </c>
      <c r="H32" s="80">
        <v>0.23</v>
      </c>
      <c r="I32" s="52">
        <v>100000</v>
      </c>
      <c r="J32" s="52">
        <f t="shared" si="0"/>
        <v>23000</v>
      </c>
      <c r="K32" s="52">
        <v>0</v>
      </c>
      <c r="L32" s="52">
        <f t="shared" si="1"/>
        <v>0</v>
      </c>
      <c r="M32" s="52">
        <v>0</v>
      </c>
      <c r="N32" s="97">
        <f t="shared" si="2"/>
        <v>0</v>
      </c>
      <c r="O32" s="83">
        <f t="shared" si="3"/>
        <v>0</v>
      </c>
    </row>
    <row r="33" spans="1:15" ht="25.5" customHeight="1">
      <c r="A33" s="96"/>
      <c r="B33" s="77"/>
      <c r="C33" s="51" t="s">
        <v>599</v>
      </c>
      <c r="D33" s="51" t="s">
        <v>600</v>
      </c>
      <c r="E33" s="51" t="s">
        <v>625</v>
      </c>
      <c r="F33" s="21" t="s">
        <v>385</v>
      </c>
      <c r="G33" s="21" t="s">
        <v>495</v>
      </c>
      <c r="H33" s="80">
        <v>0.23</v>
      </c>
      <c r="I33" s="52">
        <v>6000000</v>
      </c>
      <c r="J33" s="52">
        <f t="shared" si="0"/>
        <v>1380000</v>
      </c>
      <c r="K33" s="52">
        <v>0</v>
      </c>
      <c r="L33" s="52">
        <f t="shared" si="1"/>
        <v>0</v>
      </c>
      <c r="M33" s="52">
        <v>0</v>
      </c>
      <c r="N33" s="97">
        <f t="shared" si="2"/>
        <v>0</v>
      </c>
      <c r="O33" s="83">
        <f t="shared" si="3"/>
        <v>0</v>
      </c>
    </row>
    <row r="34" spans="1:15" ht="25.5" customHeight="1">
      <c r="A34" s="96"/>
      <c r="B34" s="77"/>
      <c r="C34" s="51" t="s">
        <v>599</v>
      </c>
      <c r="D34" s="51" t="s">
        <v>600</v>
      </c>
      <c r="E34" s="51" t="s">
        <v>626</v>
      </c>
      <c r="F34" s="21" t="s">
        <v>385</v>
      </c>
      <c r="G34" s="21" t="s">
        <v>495</v>
      </c>
      <c r="H34" s="80">
        <v>0.23</v>
      </c>
      <c r="I34" s="52">
        <v>3557000</v>
      </c>
      <c r="J34" s="52">
        <f aca="true" t="shared" si="4" ref="J34:J65">IF(G34="NEX",I34*H34,I34*1)</f>
        <v>818110</v>
      </c>
      <c r="K34" s="52">
        <v>1430141.07</v>
      </c>
      <c r="L34" s="52">
        <f aca="true" t="shared" si="5" ref="L34:L65">IF(G34="NEX",K34*H34,K34*1)</f>
        <v>328932.4461</v>
      </c>
      <c r="M34" s="52">
        <v>1197395.13</v>
      </c>
      <c r="N34" s="97">
        <f aca="true" t="shared" si="6" ref="N34:N65">IF(G34="NEX",M34*H34,M34*1)</f>
        <v>275400.8799</v>
      </c>
      <c r="O34" s="83">
        <f aca="true" t="shared" si="7" ref="O34:O65">N34/J34</f>
        <v>0.3366306241214507</v>
      </c>
    </row>
    <row r="35" spans="1:15" ht="12.75" customHeight="1">
      <c r="A35" s="96"/>
      <c r="B35" s="77"/>
      <c r="C35" s="51" t="s">
        <v>599</v>
      </c>
      <c r="D35" s="51" t="s">
        <v>600</v>
      </c>
      <c r="E35" s="51" t="s">
        <v>627</v>
      </c>
      <c r="F35" s="21" t="s">
        <v>385</v>
      </c>
      <c r="G35" s="21" t="s">
        <v>495</v>
      </c>
      <c r="H35" s="80">
        <v>0.23</v>
      </c>
      <c r="I35" s="52">
        <v>2990574</v>
      </c>
      <c r="J35" s="52">
        <f t="shared" si="4"/>
        <v>687832.02</v>
      </c>
      <c r="K35" s="52">
        <v>10322548.04</v>
      </c>
      <c r="L35" s="52">
        <f t="shared" si="5"/>
        <v>2374186.0492</v>
      </c>
      <c r="M35" s="52">
        <v>6647855.66</v>
      </c>
      <c r="N35" s="97">
        <f t="shared" si="6"/>
        <v>1529006.8018</v>
      </c>
      <c r="O35" s="83">
        <f t="shared" si="7"/>
        <v>2.2229363526868084</v>
      </c>
    </row>
    <row r="36" spans="1:15" ht="25.5" customHeight="1">
      <c r="A36" s="96"/>
      <c r="B36" s="77"/>
      <c r="C36" s="51" t="s">
        <v>599</v>
      </c>
      <c r="D36" s="51" t="s">
        <v>600</v>
      </c>
      <c r="E36" s="51" t="s">
        <v>628</v>
      </c>
      <c r="F36" s="21" t="s">
        <v>385</v>
      </c>
      <c r="G36" s="21" t="s">
        <v>495</v>
      </c>
      <c r="H36" s="80">
        <v>0.23</v>
      </c>
      <c r="I36" s="52">
        <v>132198588</v>
      </c>
      <c r="J36" s="52">
        <f t="shared" si="4"/>
        <v>30405675.240000002</v>
      </c>
      <c r="K36" s="52">
        <v>13009824.89</v>
      </c>
      <c r="L36" s="52">
        <f t="shared" si="5"/>
        <v>2992259.7247</v>
      </c>
      <c r="M36" s="52">
        <v>8099570.12</v>
      </c>
      <c r="N36" s="97">
        <f t="shared" si="6"/>
        <v>1862901.1276</v>
      </c>
      <c r="O36" s="83">
        <f t="shared" si="7"/>
        <v>0.06126820446826557</v>
      </c>
    </row>
    <row r="37" spans="1:15" ht="12.75" customHeight="1">
      <c r="A37" s="96"/>
      <c r="B37" s="77"/>
      <c r="C37" s="51" t="s">
        <v>599</v>
      </c>
      <c r="D37" s="51" t="s">
        <v>600</v>
      </c>
      <c r="E37" s="51" t="s">
        <v>629</v>
      </c>
      <c r="F37" s="21" t="s">
        <v>385</v>
      </c>
      <c r="G37" s="21" t="s">
        <v>495</v>
      </c>
      <c r="H37" s="80">
        <v>0.23</v>
      </c>
      <c r="I37" s="52">
        <v>200000</v>
      </c>
      <c r="J37" s="52">
        <f t="shared" si="4"/>
        <v>46000</v>
      </c>
      <c r="K37" s="52">
        <v>0</v>
      </c>
      <c r="L37" s="52">
        <f t="shared" si="5"/>
        <v>0</v>
      </c>
      <c r="M37" s="52">
        <v>0</v>
      </c>
      <c r="N37" s="97">
        <f t="shared" si="6"/>
        <v>0</v>
      </c>
      <c r="O37" s="83">
        <f t="shared" si="7"/>
        <v>0</v>
      </c>
    </row>
    <row r="38" spans="1:15" ht="12.75" customHeight="1">
      <c r="A38" s="96"/>
      <c r="B38" s="77"/>
      <c r="C38" s="51" t="s">
        <v>599</v>
      </c>
      <c r="D38" s="51" t="s">
        <v>600</v>
      </c>
      <c r="E38" s="51" t="s">
        <v>630</v>
      </c>
      <c r="F38" s="21" t="s">
        <v>385</v>
      </c>
      <c r="G38" s="21" t="s">
        <v>495</v>
      </c>
      <c r="H38" s="80">
        <v>0.23</v>
      </c>
      <c r="I38" s="52">
        <v>100000</v>
      </c>
      <c r="J38" s="52">
        <f t="shared" si="4"/>
        <v>23000</v>
      </c>
      <c r="K38" s="52">
        <v>0</v>
      </c>
      <c r="L38" s="52">
        <f t="shared" si="5"/>
        <v>0</v>
      </c>
      <c r="M38" s="52">
        <v>0</v>
      </c>
      <c r="N38" s="97">
        <f t="shared" si="6"/>
        <v>0</v>
      </c>
      <c r="O38" s="83">
        <f t="shared" si="7"/>
        <v>0</v>
      </c>
    </row>
    <row r="39" spans="1:15" ht="12.75" customHeight="1">
      <c r="A39" s="96"/>
      <c r="B39" s="77"/>
      <c r="C39" s="51" t="s">
        <v>599</v>
      </c>
      <c r="D39" s="51" t="s">
        <v>600</v>
      </c>
      <c r="E39" s="51" t="s">
        <v>631</v>
      </c>
      <c r="F39" s="21" t="s">
        <v>385</v>
      </c>
      <c r="G39" s="21" t="s">
        <v>495</v>
      </c>
      <c r="H39" s="80">
        <v>0.23</v>
      </c>
      <c r="I39" s="52">
        <v>35200</v>
      </c>
      <c r="J39" s="52">
        <f t="shared" si="4"/>
        <v>8096</v>
      </c>
      <c r="K39" s="52">
        <v>0</v>
      </c>
      <c r="L39" s="52">
        <f t="shared" si="5"/>
        <v>0</v>
      </c>
      <c r="M39" s="52">
        <v>0</v>
      </c>
      <c r="N39" s="97">
        <f t="shared" si="6"/>
        <v>0</v>
      </c>
      <c r="O39" s="83">
        <f t="shared" si="7"/>
        <v>0</v>
      </c>
    </row>
    <row r="40" spans="1:15" ht="25.5" customHeight="1">
      <c r="A40" s="96"/>
      <c r="B40" s="77"/>
      <c r="C40" s="51" t="s">
        <v>599</v>
      </c>
      <c r="D40" s="51" t="s">
        <v>600</v>
      </c>
      <c r="E40" s="51" t="s">
        <v>632</v>
      </c>
      <c r="F40" s="21" t="s">
        <v>385</v>
      </c>
      <c r="G40" s="21" t="s">
        <v>495</v>
      </c>
      <c r="H40" s="80">
        <v>0.23</v>
      </c>
      <c r="I40" s="52">
        <v>100000</v>
      </c>
      <c r="J40" s="52">
        <f t="shared" si="4"/>
        <v>23000</v>
      </c>
      <c r="K40" s="52">
        <v>0</v>
      </c>
      <c r="L40" s="52">
        <f t="shared" si="5"/>
        <v>0</v>
      </c>
      <c r="M40" s="52">
        <v>0</v>
      </c>
      <c r="N40" s="97">
        <f t="shared" si="6"/>
        <v>0</v>
      </c>
      <c r="O40" s="83">
        <f t="shared" si="7"/>
        <v>0</v>
      </c>
    </row>
    <row r="41" spans="1:15" ht="12.75" customHeight="1">
      <c r="A41" s="96"/>
      <c r="B41" s="77"/>
      <c r="C41" s="51" t="s">
        <v>599</v>
      </c>
      <c r="D41" s="51" t="s">
        <v>600</v>
      </c>
      <c r="E41" s="51" t="s">
        <v>633</v>
      </c>
      <c r="F41" s="21" t="s">
        <v>385</v>
      </c>
      <c r="G41" s="21" t="s">
        <v>495</v>
      </c>
      <c r="H41" s="80">
        <v>0.23</v>
      </c>
      <c r="I41" s="52">
        <v>30000</v>
      </c>
      <c r="J41" s="52">
        <f t="shared" si="4"/>
        <v>6900</v>
      </c>
      <c r="K41" s="52">
        <v>0</v>
      </c>
      <c r="L41" s="52">
        <f t="shared" si="5"/>
        <v>0</v>
      </c>
      <c r="M41" s="52">
        <v>0</v>
      </c>
      <c r="N41" s="97">
        <f t="shared" si="6"/>
        <v>0</v>
      </c>
      <c r="O41" s="83">
        <f t="shared" si="7"/>
        <v>0</v>
      </c>
    </row>
    <row r="42" spans="1:31" ht="12.75" customHeight="1">
      <c r="A42" s="96"/>
      <c r="B42" s="77"/>
      <c r="C42" s="51" t="s">
        <v>599</v>
      </c>
      <c r="D42" s="51" t="s">
        <v>600</v>
      </c>
      <c r="E42" s="51" t="s">
        <v>634</v>
      </c>
      <c r="F42" s="21" t="s">
        <v>385</v>
      </c>
      <c r="G42" s="21" t="s">
        <v>495</v>
      </c>
      <c r="H42" s="80">
        <v>0.23</v>
      </c>
      <c r="I42" s="52">
        <v>40000</v>
      </c>
      <c r="J42" s="52">
        <f t="shared" si="4"/>
        <v>9200</v>
      </c>
      <c r="K42" s="52">
        <v>0</v>
      </c>
      <c r="L42" s="52">
        <f t="shared" si="5"/>
        <v>0</v>
      </c>
      <c r="M42" s="52">
        <v>0</v>
      </c>
      <c r="N42" s="97">
        <f t="shared" si="6"/>
        <v>0</v>
      </c>
      <c r="O42" s="83">
        <f t="shared" si="7"/>
        <v>0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15" ht="12.75" customHeight="1">
      <c r="A43" s="96"/>
      <c r="B43" s="77"/>
      <c r="C43" s="51" t="s">
        <v>599</v>
      </c>
      <c r="D43" s="51" t="s">
        <v>600</v>
      </c>
      <c r="E43" s="51" t="s">
        <v>635</v>
      </c>
      <c r="F43" s="21" t="s">
        <v>385</v>
      </c>
      <c r="G43" s="21" t="s">
        <v>495</v>
      </c>
      <c r="H43" s="80">
        <v>0.23</v>
      </c>
      <c r="I43" s="52">
        <v>100000</v>
      </c>
      <c r="J43" s="52">
        <f t="shared" si="4"/>
        <v>23000</v>
      </c>
      <c r="K43" s="52">
        <v>0</v>
      </c>
      <c r="L43" s="52">
        <f t="shared" si="5"/>
        <v>0</v>
      </c>
      <c r="M43" s="52">
        <v>0</v>
      </c>
      <c r="N43" s="97">
        <f t="shared" si="6"/>
        <v>0</v>
      </c>
      <c r="O43" s="83">
        <f t="shared" si="7"/>
        <v>0</v>
      </c>
    </row>
    <row r="44" spans="1:15" ht="25.5" customHeight="1">
      <c r="A44" s="96"/>
      <c r="B44" s="77"/>
      <c r="C44" s="51" t="s">
        <v>599</v>
      </c>
      <c r="D44" s="51" t="s">
        <v>600</v>
      </c>
      <c r="E44" s="51" t="s">
        <v>636</v>
      </c>
      <c r="F44" s="21" t="s">
        <v>385</v>
      </c>
      <c r="G44" s="21" t="s">
        <v>495</v>
      </c>
      <c r="H44" s="80">
        <v>0.23</v>
      </c>
      <c r="I44" s="52">
        <v>200000</v>
      </c>
      <c r="J44" s="52">
        <f t="shared" si="4"/>
        <v>46000</v>
      </c>
      <c r="K44" s="52">
        <v>0</v>
      </c>
      <c r="L44" s="52">
        <f t="shared" si="5"/>
        <v>0</v>
      </c>
      <c r="M44" s="52">
        <v>0</v>
      </c>
      <c r="N44" s="97">
        <f t="shared" si="6"/>
        <v>0</v>
      </c>
      <c r="O44" s="83">
        <f t="shared" si="7"/>
        <v>0</v>
      </c>
    </row>
    <row r="45" spans="1:15" ht="25.5" customHeight="1">
      <c r="A45" s="96"/>
      <c r="B45" s="77"/>
      <c r="C45" s="51" t="s">
        <v>599</v>
      </c>
      <c r="D45" s="51" t="s">
        <v>600</v>
      </c>
      <c r="E45" s="51" t="s">
        <v>637</v>
      </c>
      <c r="F45" s="21" t="s">
        <v>385</v>
      </c>
      <c r="G45" s="21" t="s">
        <v>495</v>
      </c>
      <c r="H45" s="80">
        <v>0.23</v>
      </c>
      <c r="I45" s="52">
        <v>180000</v>
      </c>
      <c r="J45" s="52">
        <f t="shared" si="4"/>
        <v>41400</v>
      </c>
      <c r="K45" s="52">
        <v>0</v>
      </c>
      <c r="L45" s="52">
        <f t="shared" si="5"/>
        <v>0</v>
      </c>
      <c r="M45" s="52">
        <v>0</v>
      </c>
      <c r="N45" s="97">
        <f t="shared" si="6"/>
        <v>0</v>
      </c>
      <c r="O45" s="83">
        <f t="shared" si="7"/>
        <v>0</v>
      </c>
    </row>
    <row r="46" spans="1:15" ht="12.75" customHeight="1">
      <c r="A46" s="96"/>
      <c r="B46" s="77"/>
      <c r="C46" s="51" t="s">
        <v>599</v>
      </c>
      <c r="D46" s="51" t="s">
        <v>600</v>
      </c>
      <c r="E46" s="51" t="s">
        <v>638</v>
      </c>
      <c r="F46" s="21" t="s">
        <v>385</v>
      </c>
      <c r="G46" s="21" t="s">
        <v>495</v>
      </c>
      <c r="H46" s="80">
        <v>0.23</v>
      </c>
      <c r="I46" s="52">
        <v>100000</v>
      </c>
      <c r="J46" s="52">
        <f t="shared" si="4"/>
        <v>23000</v>
      </c>
      <c r="K46" s="52">
        <v>0</v>
      </c>
      <c r="L46" s="52">
        <f t="shared" si="5"/>
        <v>0</v>
      </c>
      <c r="M46" s="52">
        <v>0</v>
      </c>
      <c r="N46" s="97">
        <f t="shared" si="6"/>
        <v>0</v>
      </c>
      <c r="O46" s="83">
        <f t="shared" si="7"/>
        <v>0</v>
      </c>
    </row>
    <row r="47" spans="1:15" ht="25.5" customHeight="1">
      <c r="A47" s="96"/>
      <c r="B47" s="77"/>
      <c r="C47" s="51" t="s">
        <v>599</v>
      </c>
      <c r="D47" s="51" t="s">
        <v>600</v>
      </c>
      <c r="E47" s="51" t="s">
        <v>639</v>
      </c>
      <c r="F47" s="21" t="s">
        <v>385</v>
      </c>
      <c r="G47" s="21" t="s">
        <v>495</v>
      </c>
      <c r="H47" s="80">
        <v>0.23</v>
      </c>
      <c r="I47" s="52">
        <v>100000</v>
      </c>
      <c r="J47" s="52">
        <f t="shared" si="4"/>
        <v>23000</v>
      </c>
      <c r="K47" s="52">
        <v>0</v>
      </c>
      <c r="L47" s="52">
        <f t="shared" si="5"/>
        <v>0</v>
      </c>
      <c r="M47" s="52">
        <v>0</v>
      </c>
      <c r="N47" s="97">
        <f t="shared" si="6"/>
        <v>0</v>
      </c>
      <c r="O47" s="83">
        <f t="shared" si="7"/>
        <v>0</v>
      </c>
    </row>
    <row r="48" spans="1:15" ht="51" customHeight="1">
      <c r="A48" s="96"/>
      <c r="B48" s="77"/>
      <c r="C48" s="51" t="s">
        <v>599</v>
      </c>
      <c r="D48" s="51" t="s">
        <v>600</v>
      </c>
      <c r="E48" s="51" t="s">
        <v>640</v>
      </c>
      <c r="F48" s="21" t="s">
        <v>385</v>
      </c>
      <c r="G48" s="21" t="s">
        <v>495</v>
      </c>
      <c r="H48" s="80">
        <v>0.23</v>
      </c>
      <c r="I48" s="52">
        <v>100000</v>
      </c>
      <c r="J48" s="52">
        <f t="shared" si="4"/>
        <v>23000</v>
      </c>
      <c r="K48" s="52">
        <v>0</v>
      </c>
      <c r="L48" s="52">
        <f t="shared" si="5"/>
        <v>0</v>
      </c>
      <c r="M48" s="52">
        <v>0</v>
      </c>
      <c r="N48" s="97">
        <f t="shared" si="6"/>
        <v>0</v>
      </c>
      <c r="O48" s="83">
        <f t="shared" si="7"/>
        <v>0</v>
      </c>
    </row>
    <row r="49" spans="1:15" ht="25.5" customHeight="1">
      <c r="A49" s="96"/>
      <c r="B49" s="77"/>
      <c r="C49" s="51" t="s">
        <v>599</v>
      </c>
      <c r="D49" s="51" t="s">
        <v>600</v>
      </c>
      <c r="E49" s="51" t="s">
        <v>641</v>
      </c>
      <c r="F49" s="21" t="s">
        <v>385</v>
      </c>
      <c r="G49" s="21" t="s">
        <v>495</v>
      </c>
      <c r="H49" s="80">
        <v>0.23</v>
      </c>
      <c r="I49" s="52">
        <v>33520</v>
      </c>
      <c r="J49" s="52">
        <f t="shared" si="4"/>
        <v>7709.6</v>
      </c>
      <c r="K49" s="52">
        <v>0</v>
      </c>
      <c r="L49" s="52">
        <f t="shared" si="5"/>
        <v>0</v>
      </c>
      <c r="M49" s="52">
        <v>0</v>
      </c>
      <c r="N49" s="97">
        <f t="shared" si="6"/>
        <v>0</v>
      </c>
      <c r="O49" s="83">
        <f t="shared" si="7"/>
        <v>0</v>
      </c>
    </row>
    <row r="50" spans="1:15" ht="63.75" customHeight="1">
      <c r="A50" s="96"/>
      <c r="B50" s="77"/>
      <c r="C50" s="51" t="s">
        <v>599</v>
      </c>
      <c r="D50" s="51" t="s">
        <v>600</v>
      </c>
      <c r="E50" s="51" t="s">
        <v>642</v>
      </c>
      <c r="F50" s="21" t="s">
        <v>385</v>
      </c>
      <c r="G50" s="21" t="s">
        <v>495</v>
      </c>
      <c r="H50" s="80">
        <v>0.23</v>
      </c>
      <c r="I50" s="52">
        <v>70000</v>
      </c>
      <c r="J50" s="52">
        <f t="shared" si="4"/>
        <v>16100</v>
      </c>
      <c r="K50" s="52">
        <v>70000</v>
      </c>
      <c r="L50" s="52">
        <f t="shared" si="5"/>
        <v>16100</v>
      </c>
      <c r="M50" s="52">
        <v>70000</v>
      </c>
      <c r="N50" s="97">
        <f t="shared" si="6"/>
        <v>16100</v>
      </c>
      <c r="O50" s="83">
        <f t="shared" si="7"/>
        <v>1</v>
      </c>
    </row>
    <row r="51" spans="1:15" ht="38.25" customHeight="1">
      <c r="A51" s="96"/>
      <c r="B51" s="77"/>
      <c r="C51" s="51" t="s">
        <v>599</v>
      </c>
      <c r="D51" s="51" t="s">
        <v>600</v>
      </c>
      <c r="E51" s="51" t="s">
        <v>643</v>
      </c>
      <c r="F51" s="21" t="s">
        <v>385</v>
      </c>
      <c r="G51" s="21" t="s">
        <v>495</v>
      </c>
      <c r="H51" s="80">
        <v>0.23</v>
      </c>
      <c r="I51" s="52">
        <v>75000</v>
      </c>
      <c r="J51" s="52">
        <f t="shared" si="4"/>
        <v>17250</v>
      </c>
      <c r="K51" s="52">
        <v>0</v>
      </c>
      <c r="L51" s="52">
        <f t="shared" si="5"/>
        <v>0</v>
      </c>
      <c r="M51" s="52">
        <v>0</v>
      </c>
      <c r="N51" s="97">
        <f t="shared" si="6"/>
        <v>0</v>
      </c>
      <c r="O51" s="83">
        <f t="shared" si="7"/>
        <v>0</v>
      </c>
    </row>
    <row r="52" spans="1:15" ht="38.25" customHeight="1">
      <c r="A52" s="96"/>
      <c r="B52" s="77"/>
      <c r="C52" s="51" t="s">
        <v>599</v>
      </c>
      <c r="D52" s="51" t="s">
        <v>600</v>
      </c>
      <c r="E52" s="51" t="s">
        <v>644</v>
      </c>
      <c r="F52" s="21" t="s">
        <v>385</v>
      </c>
      <c r="G52" s="21" t="s">
        <v>495</v>
      </c>
      <c r="H52" s="80">
        <v>0.23</v>
      </c>
      <c r="I52" s="52">
        <v>50000</v>
      </c>
      <c r="J52" s="52">
        <f t="shared" si="4"/>
        <v>11500</v>
      </c>
      <c r="K52" s="52">
        <v>0</v>
      </c>
      <c r="L52" s="52">
        <f t="shared" si="5"/>
        <v>0</v>
      </c>
      <c r="M52" s="52">
        <v>0</v>
      </c>
      <c r="N52" s="97">
        <f t="shared" si="6"/>
        <v>0</v>
      </c>
      <c r="O52" s="83">
        <f t="shared" si="7"/>
        <v>0</v>
      </c>
    </row>
    <row r="53" spans="1:15" ht="25.5" customHeight="1">
      <c r="A53" s="96"/>
      <c r="B53" s="77"/>
      <c r="C53" s="51" t="s">
        <v>599</v>
      </c>
      <c r="D53" s="51" t="s">
        <v>600</v>
      </c>
      <c r="E53" s="51" t="s">
        <v>645</v>
      </c>
      <c r="F53" s="21" t="s">
        <v>385</v>
      </c>
      <c r="G53" s="21" t="s">
        <v>495</v>
      </c>
      <c r="H53" s="80">
        <v>0.23</v>
      </c>
      <c r="I53" s="52">
        <v>50000</v>
      </c>
      <c r="J53" s="52">
        <f t="shared" si="4"/>
        <v>11500</v>
      </c>
      <c r="K53" s="52">
        <v>0</v>
      </c>
      <c r="L53" s="52">
        <f t="shared" si="5"/>
        <v>0</v>
      </c>
      <c r="M53" s="52">
        <v>0</v>
      </c>
      <c r="N53" s="97">
        <f t="shared" si="6"/>
        <v>0</v>
      </c>
      <c r="O53" s="83">
        <f t="shared" si="7"/>
        <v>0</v>
      </c>
    </row>
    <row r="54" spans="1:15" ht="25.5" customHeight="1">
      <c r="A54" s="96"/>
      <c r="B54" s="77"/>
      <c r="C54" s="51" t="s">
        <v>599</v>
      </c>
      <c r="D54" s="51" t="s">
        <v>600</v>
      </c>
      <c r="E54" s="51" t="s">
        <v>646</v>
      </c>
      <c r="F54" s="21" t="s">
        <v>385</v>
      </c>
      <c r="G54" s="21" t="s">
        <v>495</v>
      </c>
      <c r="H54" s="80">
        <v>0.23</v>
      </c>
      <c r="I54" s="52">
        <v>850000</v>
      </c>
      <c r="J54" s="52">
        <f t="shared" si="4"/>
        <v>195500</v>
      </c>
      <c r="K54" s="52">
        <v>0</v>
      </c>
      <c r="L54" s="52">
        <f t="shared" si="5"/>
        <v>0</v>
      </c>
      <c r="M54" s="52">
        <v>0</v>
      </c>
      <c r="N54" s="97">
        <f t="shared" si="6"/>
        <v>0</v>
      </c>
      <c r="O54" s="83">
        <f t="shared" si="7"/>
        <v>0</v>
      </c>
    </row>
    <row r="55" spans="1:15" ht="25.5" customHeight="1">
      <c r="A55" s="96"/>
      <c r="B55" s="77"/>
      <c r="C55" s="51" t="s">
        <v>599</v>
      </c>
      <c r="D55" s="51" t="s">
        <v>600</v>
      </c>
      <c r="E55" s="51" t="s">
        <v>647</v>
      </c>
      <c r="F55" s="21" t="s">
        <v>385</v>
      </c>
      <c r="G55" s="21" t="s">
        <v>495</v>
      </c>
      <c r="H55" s="80">
        <v>0.23</v>
      </c>
      <c r="I55" s="52">
        <v>33090</v>
      </c>
      <c r="J55" s="52">
        <f t="shared" si="4"/>
        <v>7610.700000000001</v>
      </c>
      <c r="K55" s="52">
        <v>0</v>
      </c>
      <c r="L55" s="52">
        <f t="shared" si="5"/>
        <v>0</v>
      </c>
      <c r="M55" s="52">
        <v>0</v>
      </c>
      <c r="N55" s="97">
        <f t="shared" si="6"/>
        <v>0</v>
      </c>
      <c r="O55" s="83">
        <f t="shared" si="7"/>
        <v>0</v>
      </c>
    </row>
    <row r="56" spans="1:15" ht="25.5" customHeight="1">
      <c r="A56" s="96"/>
      <c r="B56" s="77"/>
      <c r="C56" s="51" t="s">
        <v>599</v>
      </c>
      <c r="D56" s="51" t="s">
        <v>600</v>
      </c>
      <c r="E56" s="51" t="s">
        <v>648</v>
      </c>
      <c r="F56" s="21" t="s">
        <v>385</v>
      </c>
      <c r="G56" s="21" t="s">
        <v>495</v>
      </c>
      <c r="H56" s="80">
        <v>0.23</v>
      </c>
      <c r="I56" s="52">
        <v>281221252</v>
      </c>
      <c r="J56" s="52">
        <f t="shared" si="4"/>
        <v>64680887.96</v>
      </c>
      <c r="K56" s="52">
        <v>212515990.89</v>
      </c>
      <c r="L56" s="52">
        <f t="shared" si="5"/>
        <v>48878677.904699996</v>
      </c>
      <c r="M56" s="52">
        <v>171869674.07</v>
      </c>
      <c r="N56" s="97">
        <f t="shared" si="6"/>
        <v>39530025.0361</v>
      </c>
      <c r="O56" s="83">
        <f t="shared" si="7"/>
        <v>0.6111546437109241</v>
      </c>
    </row>
    <row r="57" spans="1:15" ht="38.25" customHeight="1">
      <c r="A57" s="96"/>
      <c r="B57" s="77"/>
      <c r="C57" s="51" t="s">
        <v>599</v>
      </c>
      <c r="D57" s="51" t="s">
        <v>600</v>
      </c>
      <c r="E57" s="51" t="s">
        <v>649</v>
      </c>
      <c r="F57" s="21" t="s">
        <v>385</v>
      </c>
      <c r="G57" s="21" t="s">
        <v>495</v>
      </c>
      <c r="H57" s="80">
        <v>0.23</v>
      </c>
      <c r="I57" s="52">
        <v>2748973378</v>
      </c>
      <c r="J57" s="52">
        <f t="shared" si="4"/>
        <v>632263876.94</v>
      </c>
      <c r="K57" s="52">
        <v>3542043587.39</v>
      </c>
      <c r="L57" s="52">
        <f t="shared" si="5"/>
        <v>814670025.0997</v>
      </c>
      <c r="M57" s="52">
        <v>3488682084.04</v>
      </c>
      <c r="N57" s="97">
        <f t="shared" si="6"/>
        <v>802396879.3292</v>
      </c>
      <c r="O57" s="83">
        <f t="shared" si="7"/>
        <v>1.269085438207543</v>
      </c>
    </row>
    <row r="58" spans="1:15" ht="25.5" customHeight="1">
      <c r="A58" s="96"/>
      <c r="B58" s="77"/>
      <c r="C58" s="51" t="s">
        <v>599</v>
      </c>
      <c r="D58" s="51" t="s">
        <v>650</v>
      </c>
      <c r="E58" s="51" t="s">
        <v>651</v>
      </c>
      <c r="F58" s="21" t="s">
        <v>385</v>
      </c>
      <c r="G58" s="21" t="s">
        <v>495</v>
      </c>
      <c r="H58" s="80">
        <v>0.23</v>
      </c>
      <c r="I58" s="52">
        <v>24000000</v>
      </c>
      <c r="J58" s="52">
        <f t="shared" si="4"/>
        <v>5520000</v>
      </c>
      <c r="K58" s="52">
        <v>13128668.79</v>
      </c>
      <c r="L58" s="52">
        <f t="shared" si="5"/>
        <v>3019593.8216999997</v>
      </c>
      <c r="M58" s="52">
        <v>12925437.26</v>
      </c>
      <c r="N58" s="97">
        <f t="shared" si="6"/>
        <v>2972850.5698</v>
      </c>
      <c r="O58" s="83">
        <f t="shared" si="7"/>
        <v>0.5385598858333334</v>
      </c>
    </row>
    <row r="59" spans="1:15" ht="25.5" customHeight="1">
      <c r="A59" s="96"/>
      <c r="B59" s="77"/>
      <c r="C59" s="51" t="s">
        <v>599</v>
      </c>
      <c r="D59" s="51" t="s">
        <v>505</v>
      </c>
      <c r="E59" s="51" t="s">
        <v>652</v>
      </c>
      <c r="F59" s="21" t="s">
        <v>385</v>
      </c>
      <c r="G59" s="21" t="s">
        <v>495</v>
      </c>
      <c r="H59" s="80">
        <v>0.23</v>
      </c>
      <c r="I59" s="52">
        <v>109049317</v>
      </c>
      <c r="J59" s="52">
        <f t="shared" si="4"/>
        <v>25081342.91</v>
      </c>
      <c r="K59" s="52">
        <v>0</v>
      </c>
      <c r="L59" s="52">
        <f t="shared" si="5"/>
        <v>0</v>
      </c>
      <c r="M59" s="52">
        <v>0</v>
      </c>
      <c r="N59" s="97">
        <f t="shared" si="6"/>
        <v>0</v>
      </c>
      <c r="O59" s="83">
        <f t="shared" si="7"/>
        <v>0</v>
      </c>
    </row>
    <row r="60" spans="1:15" ht="38.25" customHeight="1">
      <c r="A60" s="96"/>
      <c r="B60" s="77"/>
      <c r="C60" s="51" t="s">
        <v>653</v>
      </c>
      <c r="D60" s="51" t="s">
        <v>600</v>
      </c>
      <c r="E60" s="51" t="s">
        <v>654</v>
      </c>
      <c r="F60" s="21" t="s">
        <v>385</v>
      </c>
      <c r="G60" s="21" t="s">
        <v>495</v>
      </c>
      <c r="H60" s="80">
        <v>0.23</v>
      </c>
      <c r="I60" s="52">
        <v>2000000</v>
      </c>
      <c r="J60" s="52">
        <f t="shared" si="4"/>
        <v>460000</v>
      </c>
      <c r="K60" s="52">
        <v>1500000</v>
      </c>
      <c r="L60" s="52">
        <f t="shared" si="5"/>
        <v>345000</v>
      </c>
      <c r="M60" s="52">
        <v>1500000</v>
      </c>
      <c r="N60" s="97">
        <f t="shared" si="6"/>
        <v>345000</v>
      </c>
      <c r="O60" s="83">
        <f t="shared" si="7"/>
        <v>0.75</v>
      </c>
    </row>
    <row r="61" spans="1:15" ht="51" customHeight="1">
      <c r="A61" s="96"/>
      <c r="B61" s="77"/>
      <c r="C61" s="51" t="s">
        <v>653</v>
      </c>
      <c r="D61" s="51" t="s">
        <v>600</v>
      </c>
      <c r="E61" s="51" t="s">
        <v>655</v>
      </c>
      <c r="F61" s="21" t="s">
        <v>385</v>
      </c>
      <c r="G61" s="21" t="s">
        <v>495</v>
      </c>
      <c r="H61" s="80">
        <v>0.23</v>
      </c>
      <c r="I61" s="52">
        <v>200000</v>
      </c>
      <c r="J61" s="52">
        <f t="shared" si="4"/>
        <v>46000</v>
      </c>
      <c r="K61" s="52">
        <v>0</v>
      </c>
      <c r="L61" s="52">
        <f t="shared" si="5"/>
        <v>0</v>
      </c>
      <c r="M61" s="52">
        <v>0</v>
      </c>
      <c r="N61" s="97">
        <f t="shared" si="6"/>
        <v>0</v>
      </c>
      <c r="O61" s="83">
        <f t="shared" si="7"/>
        <v>0</v>
      </c>
    </row>
    <row r="62" spans="1:15" ht="38.25" customHeight="1">
      <c r="A62" s="96"/>
      <c r="B62" s="77"/>
      <c r="C62" s="51" t="s">
        <v>653</v>
      </c>
      <c r="D62" s="51" t="s">
        <v>600</v>
      </c>
      <c r="E62" s="51" t="s">
        <v>656</v>
      </c>
      <c r="F62" s="21" t="s">
        <v>385</v>
      </c>
      <c r="G62" s="21" t="s">
        <v>495</v>
      </c>
      <c r="H62" s="80">
        <v>0.23</v>
      </c>
      <c r="I62" s="52">
        <v>106000</v>
      </c>
      <c r="J62" s="52">
        <f t="shared" si="4"/>
        <v>24380</v>
      </c>
      <c r="K62" s="52">
        <v>0</v>
      </c>
      <c r="L62" s="52">
        <f t="shared" si="5"/>
        <v>0</v>
      </c>
      <c r="M62" s="52">
        <v>0</v>
      </c>
      <c r="N62" s="97">
        <f t="shared" si="6"/>
        <v>0</v>
      </c>
      <c r="O62" s="83">
        <f t="shared" si="7"/>
        <v>0</v>
      </c>
    </row>
    <row r="63" spans="1:15" ht="51" customHeight="1">
      <c r="A63" s="96"/>
      <c r="B63" s="77"/>
      <c r="C63" s="51" t="s">
        <v>653</v>
      </c>
      <c r="D63" s="51" t="s">
        <v>600</v>
      </c>
      <c r="E63" s="51" t="s">
        <v>657</v>
      </c>
      <c r="F63" s="21" t="s">
        <v>385</v>
      </c>
      <c r="G63" s="21" t="s">
        <v>500</v>
      </c>
      <c r="H63" s="80">
        <v>1</v>
      </c>
      <c r="I63" s="52">
        <v>124000</v>
      </c>
      <c r="J63" s="52">
        <f t="shared" si="4"/>
        <v>124000</v>
      </c>
      <c r="K63" s="52">
        <v>0</v>
      </c>
      <c r="L63" s="52">
        <f t="shared" si="5"/>
        <v>0</v>
      </c>
      <c r="M63" s="52">
        <v>0</v>
      </c>
      <c r="N63" s="97">
        <f t="shared" si="6"/>
        <v>0</v>
      </c>
      <c r="O63" s="83">
        <f t="shared" si="7"/>
        <v>0</v>
      </c>
    </row>
    <row r="64" spans="1:15" ht="63.75" customHeight="1">
      <c r="A64" s="96"/>
      <c r="B64" s="77"/>
      <c r="C64" s="51" t="s">
        <v>653</v>
      </c>
      <c r="D64" s="51" t="s">
        <v>600</v>
      </c>
      <c r="E64" s="51" t="s">
        <v>658</v>
      </c>
      <c r="F64" s="21" t="s">
        <v>385</v>
      </c>
      <c r="G64" s="21" t="s">
        <v>495</v>
      </c>
      <c r="H64" s="80">
        <v>0.23</v>
      </c>
      <c r="I64" s="52">
        <v>2500000</v>
      </c>
      <c r="J64" s="52">
        <f t="shared" si="4"/>
        <v>575000</v>
      </c>
      <c r="K64" s="52">
        <v>0</v>
      </c>
      <c r="L64" s="52">
        <f t="shared" si="5"/>
        <v>0</v>
      </c>
      <c r="M64" s="52">
        <v>0</v>
      </c>
      <c r="N64" s="97">
        <f t="shared" si="6"/>
        <v>0</v>
      </c>
      <c r="O64" s="83">
        <f t="shared" si="7"/>
        <v>0</v>
      </c>
    </row>
    <row r="65" spans="1:15" ht="51" customHeight="1">
      <c r="A65" s="96"/>
      <c r="B65" s="77"/>
      <c r="C65" s="51" t="s">
        <v>653</v>
      </c>
      <c r="D65" s="51" t="s">
        <v>600</v>
      </c>
      <c r="E65" s="51" t="s">
        <v>659</v>
      </c>
      <c r="F65" s="21" t="s">
        <v>385</v>
      </c>
      <c r="G65" s="21" t="s">
        <v>495</v>
      </c>
      <c r="H65" s="80">
        <v>0.23</v>
      </c>
      <c r="I65" s="52">
        <v>1500000</v>
      </c>
      <c r="J65" s="52">
        <f t="shared" si="4"/>
        <v>345000</v>
      </c>
      <c r="K65" s="52">
        <v>0</v>
      </c>
      <c r="L65" s="52">
        <f t="shared" si="5"/>
        <v>0</v>
      </c>
      <c r="M65" s="52">
        <v>0</v>
      </c>
      <c r="N65" s="97">
        <f t="shared" si="6"/>
        <v>0</v>
      </c>
      <c r="O65" s="83">
        <f t="shared" si="7"/>
        <v>0</v>
      </c>
    </row>
    <row r="66" spans="1:15" ht="51" customHeight="1">
      <c r="A66" s="96"/>
      <c r="B66" s="77"/>
      <c r="C66" s="51" t="s">
        <v>653</v>
      </c>
      <c r="D66" s="51" t="s">
        <v>600</v>
      </c>
      <c r="E66" s="51" t="s">
        <v>660</v>
      </c>
      <c r="F66" s="21" t="s">
        <v>385</v>
      </c>
      <c r="G66" s="21" t="s">
        <v>495</v>
      </c>
      <c r="H66" s="80">
        <v>0.23</v>
      </c>
      <c r="I66" s="52">
        <v>1400000</v>
      </c>
      <c r="J66" s="52">
        <f aca="true" t="shared" si="8" ref="J66:J97">IF(G66="NEX",I66*H66,I66*1)</f>
        <v>322000</v>
      </c>
      <c r="K66" s="52">
        <v>0</v>
      </c>
      <c r="L66" s="52">
        <f aca="true" t="shared" si="9" ref="L66:L97">IF(G66="NEX",K66*H66,K66*1)</f>
        <v>0</v>
      </c>
      <c r="M66" s="52">
        <v>0</v>
      </c>
      <c r="N66" s="97">
        <f aca="true" t="shared" si="10" ref="N66:N97">IF(G66="NEX",M66*H66,M66*1)</f>
        <v>0</v>
      </c>
      <c r="O66" s="83">
        <f aca="true" t="shared" si="11" ref="O66:O97">N66/J66</f>
        <v>0</v>
      </c>
    </row>
    <row r="67" spans="1:15" ht="51" customHeight="1">
      <c r="A67" s="96"/>
      <c r="B67" s="77"/>
      <c r="C67" s="51" t="s">
        <v>653</v>
      </c>
      <c r="D67" s="51" t="s">
        <v>600</v>
      </c>
      <c r="E67" s="51" t="s">
        <v>661</v>
      </c>
      <c r="F67" s="21" t="s">
        <v>385</v>
      </c>
      <c r="G67" s="21" t="s">
        <v>495</v>
      </c>
      <c r="H67" s="80">
        <v>0.23</v>
      </c>
      <c r="I67" s="52">
        <v>700000</v>
      </c>
      <c r="J67" s="52">
        <f t="shared" si="8"/>
        <v>161000</v>
      </c>
      <c r="K67" s="52">
        <v>0</v>
      </c>
      <c r="L67" s="52">
        <f t="shared" si="9"/>
        <v>0</v>
      </c>
      <c r="M67" s="52">
        <v>0</v>
      </c>
      <c r="N67" s="97">
        <f t="shared" si="10"/>
        <v>0</v>
      </c>
      <c r="O67" s="83">
        <f t="shared" si="11"/>
        <v>0</v>
      </c>
    </row>
    <row r="68" spans="1:15" ht="25.5" customHeight="1">
      <c r="A68" s="96"/>
      <c r="B68" s="77"/>
      <c r="C68" s="51" t="s">
        <v>653</v>
      </c>
      <c r="D68" s="51" t="s">
        <v>600</v>
      </c>
      <c r="E68" s="51" t="s">
        <v>662</v>
      </c>
      <c r="F68" s="21" t="s">
        <v>385</v>
      </c>
      <c r="G68" s="21" t="s">
        <v>495</v>
      </c>
      <c r="H68" s="80">
        <v>0.23</v>
      </c>
      <c r="I68" s="52">
        <v>400493</v>
      </c>
      <c r="J68" s="52">
        <f t="shared" si="8"/>
        <v>92113.39</v>
      </c>
      <c r="K68" s="52">
        <v>0</v>
      </c>
      <c r="L68" s="52">
        <f t="shared" si="9"/>
        <v>0</v>
      </c>
      <c r="M68" s="52">
        <v>0</v>
      </c>
      <c r="N68" s="97">
        <f t="shared" si="10"/>
        <v>0</v>
      </c>
      <c r="O68" s="83">
        <f t="shared" si="11"/>
        <v>0</v>
      </c>
    </row>
    <row r="69" spans="1:15" ht="25.5" customHeight="1">
      <c r="A69" s="96"/>
      <c r="B69" s="77"/>
      <c r="C69" s="51" t="s">
        <v>653</v>
      </c>
      <c r="D69" s="51" t="s">
        <v>600</v>
      </c>
      <c r="E69" s="51" t="s">
        <v>663</v>
      </c>
      <c r="F69" s="21" t="s">
        <v>385</v>
      </c>
      <c r="G69" s="21" t="s">
        <v>495</v>
      </c>
      <c r="H69" s="80">
        <v>0.23</v>
      </c>
      <c r="I69" s="52">
        <v>80000000</v>
      </c>
      <c r="J69" s="52">
        <f t="shared" si="8"/>
        <v>18400000</v>
      </c>
      <c r="K69" s="52">
        <v>0</v>
      </c>
      <c r="L69" s="52">
        <f t="shared" si="9"/>
        <v>0</v>
      </c>
      <c r="M69" s="52">
        <v>0</v>
      </c>
      <c r="N69" s="97">
        <f t="shared" si="10"/>
        <v>0</v>
      </c>
      <c r="O69" s="83">
        <f t="shared" si="11"/>
        <v>0</v>
      </c>
    </row>
    <row r="70" spans="1:15" ht="25.5" customHeight="1">
      <c r="A70" s="96"/>
      <c r="B70" s="77"/>
      <c r="C70" s="51" t="s">
        <v>653</v>
      </c>
      <c r="D70" s="51" t="s">
        <v>600</v>
      </c>
      <c r="E70" s="51" t="s">
        <v>664</v>
      </c>
      <c r="F70" s="21" t="s">
        <v>397</v>
      </c>
      <c r="G70" s="21" t="s">
        <v>495</v>
      </c>
      <c r="H70" s="80">
        <v>0.23</v>
      </c>
      <c r="I70" s="52">
        <v>2000000</v>
      </c>
      <c r="J70" s="52">
        <f t="shared" si="8"/>
        <v>460000</v>
      </c>
      <c r="K70" s="52">
        <v>0</v>
      </c>
      <c r="L70" s="52">
        <f t="shared" si="9"/>
        <v>0</v>
      </c>
      <c r="M70" s="52">
        <v>0</v>
      </c>
      <c r="N70" s="97">
        <f t="shared" si="10"/>
        <v>0</v>
      </c>
      <c r="O70" s="83">
        <f t="shared" si="11"/>
        <v>0</v>
      </c>
    </row>
    <row r="71" spans="1:15" ht="25.5" customHeight="1">
      <c r="A71" s="96"/>
      <c r="B71" s="77"/>
      <c r="C71" s="51" t="s">
        <v>653</v>
      </c>
      <c r="D71" s="51" t="s">
        <v>600</v>
      </c>
      <c r="E71" s="51" t="s">
        <v>665</v>
      </c>
      <c r="F71" s="21" t="s">
        <v>385</v>
      </c>
      <c r="G71" s="21" t="s">
        <v>495</v>
      </c>
      <c r="H71" s="80">
        <v>0.23</v>
      </c>
      <c r="I71" s="52">
        <v>180000</v>
      </c>
      <c r="J71" s="52">
        <f t="shared" si="8"/>
        <v>41400</v>
      </c>
      <c r="K71" s="52">
        <v>0</v>
      </c>
      <c r="L71" s="52">
        <f t="shared" si="9"/>
        <v>0</v>
      </c>
      <c r="M71" s="52">
        <v>0</v>
      </c>
      <c r="N71" s="97">
        <f t="shared" si="10"/>
        <v>0</v>
      </c>
      <c r="O71" s="83">
        <f t="shared" si="11"/>
        <v>0</v>
      </c>
    </row>
    <row r="72" spans="1:15" ht="38.25" customHeight="1">
      <c r="A72" s="96"/>
      <c r="B72" s="77"/>
      <c r="C72" s="51" t="s">
        <v>653</v>
      </c>
      <c r="D72" s="51" t="s">
        <v>600</v>
      </c>
      <c r="E72" s="51" t="s">
        <v>666</v>
      </c>
      <c r="F72" s="21" t="s">
        <v>363</v>
      </c>
      <c r="G72" s="21" t="s">
        <v>495</v>
      </c>
      <c r="H72" s="80">
        <v>0.23</v>
      </c>
      <c r="I72" s="52">
        <v>400000</v>
      </c>
      <c r="J72" s="52">
        <f t="shared" si="8"/>
        <v>92000</v>
      </c>
      <c r="K72" s="52">
        <v>0</v>
      </c>
      <c r="L72" s="52">
        <f t="shared" si="9"/>
        <v>0</v>
      </c>
      <c r="M72" s="52">
        <v>0</v>
      </c>
      <c r="N72" s="97">
        <f t="shared" si="10"/>
        <v>0</v>
      </c>
      <c r="O72" s="83">
        <f t="shared" si="11"/>
        <v>0</v>
      </c>
    </row>
    <row r="73" spans="1:15" ht="25.5" customHeight="1">
      <c r="A73" s="96"/>
      <c r="B73" s="77"/>
      <c r="C73" s="51" t="s">
        <v>653</v>
      </c>
      <c r="D73" s="51" t="s">
        <v>600</v>
      </c>
      <c r="E73" s="51" t="s">
        <v>667</v>
      </c>
      <c r="F73" s="21" t="s">
        <v>385</v>
      </c>
      <c r="G73" s="21" t="s">
        <v>495</v>
      </c>
      <c r="H73" s="80">
        <v>0.23</v>
      </c>
      <c r="I73" s="52">
        <v>100000</v>
      </c>
      <c r="J73" s="52">
        <f t="shared" si="8"/>
        <v>23000</v>
      </c>
      <c r="K73" s="52">
        <v>0</v>
      </c>
      <c r="L73" s="52">
        <f t="shared" si="9"/>
        <v>0</v>
      </c>
      <c r="M73" s="52">
        <v>0</v>
      </c>
      <c r="N73" s="97">
        <f t="shared" si="10"/>
        <v>0</v>
      </c>
      <c r="O73" s="83">
        <f t="shared" si="11"/>
        <v>0</v>
      </c>
    </row>
    <row r="74" spans="1:15" ht="51" customHeight="1">
      <c r="A74" s="96"/>
      <c r="B74" s="77"/>
      <c r="C74" s="51" t="s">
        <v>653</v>
      </c>
      <c r="D74" s="51" t="s">
        <v>600</v>
      </c>
      <c r="E74" s="51" t="s">
        <v>668</v>
      </c>
      <c r="F74" s="21" t="s">
        <v>385</v>
      </c>
      <c r="G74" s="21" t="s">
        <v>495</v>
      </c>
      <c r="H74" s="80">
        <v>0.23</v>
      </c>
      <c r="I74" s="52">
        <v>100000</v>
      </c>
      <c r="J74" s="52">
        <f t="shared" si="8"/>
        <v>23000</v>
      </c>
      <c r="K74" s="52">
        <v>0</v>
      </c>
      <c r="L74" s="52">
        <f t="shared" si="9"/>
        <v>0</v>
      </c>
      <c r="M74" s="52">
        <v>0</v>
      </c>
      <c r="N74" s="97">
        <f t="shared" si="10"/>
        <v>0</v>
      </c>
      <c r="O74" s="83">
        <f t="shared" si="11"/>
        <v>0</v>
      </c>
    </row>
    <row r="75" spans="1:15" ht="25.5" customHeight="1">
      <c r="A75" s="96"/>
      <c r="B75" s="77"/>
      <c r="C75" s="51" t="s">
        <v>653</v>
      </c>
      <c r="D75" s="51" t="s">
        <v>600</v>
      </c>
      <c r="E75" s="51" t="s">
        <v>669</v>
      </c>
      <c r="F75" s="21" t="s">
        <v>385</v>
      </c>
      <c r="G75" s="21" t="s">
        <v>495</v>
      </c>
      <c r="H75" s="80">
        <v>0.23</v>
      </c>
      <c r="I75" s="52">
        <v>100000</v>
      </c>
      <c r="J75" s="52">
        <f t="shared" si="8"/>
        <v>23000</v>
      </c>
      <c r="K75" s="52">
        <v>0</v>
      </c>
      <c r="L75" s="52">
        <f t="shared" si="9"/>
        <v>0</v>
      </c>
      <c r="M75" s="52">
        <v>0</v>
      </c>
      <c r="N75" s="97">
        <f t="shared" si="10"/>
        <v>0</v>
      </c>
      <c r="O75" s="83">
        <f t="shared" si="11"/>
        <v>0</v>
      </c>
    </row>
    <row r="76" spans="1:15" ht="25.5" customHeight="1">
      <c r="A76" s="96"/>
      <c r="B76" s="77"/>
      <c r="C76" s="51" t="s">
        <v>653</v>
      </c>
      <c r="D76" s="51" t="s">
        <v>600</v>
      </c>
      <c r="E76" s="51" t="s">
        <v>670</v>
      </c>
      <c r="F76" s="21" t="s">
        <v>385</v>
      </c>
      <c r="G76" s="21" t="s">
        <v>495</v>
      </c>
      <c r="H76" s="80">
        <v>0.23</v>
      </c>
      <c r="I76" s="52">
        <v>50000</v>
      </c>
      <c r="J76" s="52">
        <f t="shared" si="8"/>
        <v>11500</v>
      </c>
      <c r="K76" s="52">
        <v>0</v>
      </c>
      <c r="L76" s="52">
        <f t="shared" si="9"/>
        <v>0</v>
      </c>
      <c r="M76" s="52">
        <v>0</v>
      </c>
      <c r="N76" s="97">
        <f t="shared" si="10"/>
        <v>0</v>
      </c>
      <c r="O76" s="83">
        <f t="shared" si="11"/>
        <v>0</v>
      </c>
    </row>
    <row r="77" spans="1:15" ht="38.25" customHeight="1">
      <c r="A77" s="96"/>
      <c r="B77" s="77"/>
      <c r="C77" s="51" t="s">
        <v>653</v>
      </c>
      <c r="D77" s="51" t="s">
        <v>600</v>
      </c>
      <c r="E77" s="51" t="s">
        <v>671</v>
      </c>
      <c r="F77" s="21" t="s">
        <v>363</v>
      </c>
      <c r="G77" s="21" t="s">
        <v>495</v>
      </c>
      <c r="H77" s="80">
        <v>0.23</v>
      </c>
      <c r="I77" s="52">
        <v>50000</v>
      </c>
      <c r="J77" s="52">
        <f t="shared" si="8"/>
        <v>11500</v>
      </c>
      <c r="K77" s="52">
        <v>0</v>
      </c>
      <c r="L77" s="52">
        <f t="shared" si="9"/>
        <v>0</v>
      </c>
      <c r="M77" s="52">
        <v>0</v>
      </c>
      <c r="N77" s="97">
        <f t="shared" si="10"/>
        <v>0</v>
      </c>
      <c r="O77" s="83">
        <f t="shared" si="11"/>
        <v>0</v>
      </c>
    </row>
    <row r="78" spans="1:15" ht="25.5" customHeight="1">
      <c r="A78" s="96"/>
      <c r="B78" s="77"/>
      <c r="C78" s="51" t="s">
        <v>653</v>
      </c>
      <c r="D78" s="51" t="s">
        <v>600</v>
      </c>
      <c r="E78" s="51" t="s">
        <v>672</v>
      </c>
      <c r="F78" s="21" t="s">
        <v>385</v>
      </c>
      <c r="G78" s="21" t="s">
        <v>495</v>
      </c>
      <c r="H78" s="80">
        <v>0.23</v>
      </c>
      <c r="I78" s="52">
        <v>100000</v>
      </c>
      <c r="J78" s="52">
        <f t="shared" si="8"/>
        <v>23000</v>
      </c>
      <c r="K78" s="52">
        <v>0</v>
      </c>
      <c r="L78" s="52">
        <f t="shared" si="9"/>
        <v>0</v>
      </c>
      <c r="M78" s="52">
        <v>0</v>
      </c>
      <c r="N78" s="97">
        <f t="shared" si="10"/>
        <v>0</v>
      </c>
      <c r="O78" s="83">
        <f t="shared" si="11"/>
        <v>0</v>
      </c>
    </row>
    <row r="79" spans="1:15" ht="25.5" customHeight="1">
      <c r="A79" s="96"/>
      <c r="B79" s="77"/>
      <c r="C79" s="51" t="s">
        <v>653</v>
      </c>
      <c r="D79" s="51" t="s">
        <v>600</v>
      </c>
      <c r="E79" s="51" t="s">
        <v>673</v>
      </c>
      <c r="F79" s="21" t="s">
        <v>363</v>
      </c>
      <c r="G79" s="21" t="s">
        <v>495</v>
      </c>
      <c r="H79" s="80">
        <v>0.23</v>
      </c>
      <c r="I79" s="52">
        <v>100000</v>
      </c>
      <c r="J79" s="52">
        <f t="shared" si="8"/>
        <v>23000</v>
      </c>
      <c r="K79" s="52">
        <v>0</v>
      </c>
      <c r="L79" s="52">
        <f t="shared" si="9"/>
        <v>0</v>
      </c>
      <c r="M79" s="52">
        <v>0</v>
      </c>
      <c r="N79" s="97">
        <f t="shared" si="10"/>
        <v>0</v>
      </c>
      <c r="O79" s="83">
        <f t="shared" si="11"/>
        <v>0</v>
      </c>
    </row>
    <row r="80" spans="1:15" ht="25.5" customHeight="1">
      <c r="A80" s="96"/>
      <c r="B80" s="77"/>
      <c r="C80" s="51" t="s">
        <v>653</v>
      </c>
      <c r="D80" s="51" t="s">
        <v>600</v>
      </c>
      <c r="E80" s="51" t="s">
        <v>674</v>
      </c>
      <c r="F80" s="21" t="s">
        <v>385</v>
      </c>
      <c r="G80" s="21" t="s">
        <v>495</v>
      </c>
      <c r="H80" s="80">
        <v>0.23</v>
      </c>
      <c r="I80" s="52">
        <v>100000</v>
      </c>
      <c r="J80" s="52">
        <f t="shared" si="8"/>
        <v>23000</v>
      </c>
      <c r="K80" s="52">
        <v>0</v>
      </c>
      <c r="L80" s="52">
        <f t="shared" si="9"/>
        <v>0</v>
      </c>
      <c r="M80" s="52">
        <v>0</v>
      </c>
      <c r="N80" s="97">
        <f t="shared" si="10"/>
        <v>0</v>
      </c>
      <c r="O80" s="83">
        <f t="shared" si="11"/>
        <v>0</v>
      </c>
    </row>
    <row r="81" spans="1:15" ht="25.5" customHeight="1">
      <c r="A81" s="96"/>
      <c r="B81" s="77"/>
      <c r="C81" s="51" t="s">
        <v>653</v>
      </c>
      <c r="D81" s="51" t="s">
        <v>600</v>
      </c>
      <c r="E81" s="51" t="s">
        <v>675</v>
      </c>
      <c r="F81" s="21" t="s">
        <v>363</v>
      </c>
      <c r="G81" s="21" t="s">
        <v>495</v>
      </c>
      <c r="H81" s="80">
        <v>0.23</v>
      </c>
      <c r="I81" s="52">
        <v>200000</v>
      </c>
      <c r="J81" s="52">
        <f t="shared" si="8"/>
        <v>46000</v>
      </c>
      <c r="K81" s="52">
        <v>24635</v>
      </c>
      <c r="L81" s="52">
        <f t="shared" si="9"/>
        <v>5666.05</v>
      </c>
      <c r="M81" s="52">
        <v>947</v>
      </c>
      <c r="N81" s="97">
        <f t="shared" si="10"/>
        <v>217.81</v>
      </c>
      <c r="O81" s="83">
        <f t="shared" si="11"/>
        <v>0.004735</v>
      </c>
    </row>
    <row r="82" spans="1:15" ht="25.5" customHeight="1">
      <c r="A82" s="96"/>
      <c r="B82" s="77"/>
      <c r="C82" s="51" t="s">
        <v>653</v>
      </c>
      <c r="D82" s="51" t="s">
        <v>600</v>
      </c>
      <c r="E82" s="51" t="s">
        <v>676</v>
      </c>
      <c r="F82" s="21" t="s">
        <v>363</v>
      </c>
      <c r="G82" s="21" t="s">
        <v>495</v>
      </c>
      <c r="H82" s="80">
        <v>0.23</v>
      </c>
      <c r="I82" s="52">
        <v>100000</v>
      </c>
      <c r="J82" s="52">
        <f t="shared" si="8"/>
        <v>23000</v>
      </c>
      <c r="K82" s="52">
        <v>0</v>
      </c>
      <c r="L82" s="52">
        <f t="shared" si="9"/>
        <v>0</v>
      </c>
      <c r="M82" s="52">
        <v>0</v>
      </c>
      <c r="N82" s="97">
        <f t="shared" si="10"/>
        <v>0</v>
      </c>
      <c r="O82" s="83">
        <f t="shared" si="11"/>
        <v>0</v>
      </c>
    </row>
    <row r="83" spans="1:15" ht="25.5" customHeight="1">
      <c r="A83" s="96"/>
      <c r="B83" s="77"/>
      <c r="C83" s="51" t="s">
        <v>653</v>
      </c>
      <c r="D83" s="51" t="s">
        <v>600</v>
      </c>
      <c r="E83" s="51" t="s">
        <v>677</v>
      </c>
      <c r="F83" s="21" t="s">
        <v>397</v>
      </c>
      <c r="G83" s="21" t="s">
        <v>495</v>
      </c>
      <c r="H83" s="80">
        <v>0.23</v>
      </c>
      <c r="I83" s="52">
        <v>110000</v>
      </c>
      <c r="J83" s="52">
        <f t="shared" si="8"/>
        <v>25300</v>
      </c>
      <c r="K83" s="52">
        <v>110000</v>
      </c>
      <c r="L83" s="52">
        <f t="shared" si="9"/>
        <v>25300</v>
      </c>
      <c r="M83" s="52">
        <v>110000</v>
      </c>
      <c r="N83" s="97">
        <f t="shared" si="10"/>
        <v>25300</v>
      </c>
      <c r="O83" s="83">
        <f t="shared" si="11"/>
        <v>1</v>
      </c>
    </row>
    <row r="84" spans="1:15" ht="51" customHeight="1">
      <c r="A84" s="96"/>
      <c r="B84" s="77"/>
      <c r="C84" s="51" t="s">
        <v>653</v>
      </c>
      <c r="D84" s="51" t="s">
        <v>600</v>
      </c>
      <c r="E84" s="51" t="s">
        <v>678</v>
      </c>
      <c r="F84" s="21" t="s">
        <v>385</v>
      </c>
      <c r="G84" s="21" t="s">
        <v>495</v>
      </c>
      <c r="H84" s="80">
        <v>0.23</v>
      </c>
      <c r="I84" s="52">
        <v>50000</v>
      </c>
      <c r="J84" s="52">
        <f t="shared" si="8"/>
        <v>11500</v>
      </c>
      <c r="K84" s="52">
        <v>0</v>
      </c>
      <c r="L84" s="52">
        <f t="shared" si="9"/>
        <v>0</v>
      </c>
      <c r="M84" s="52">
        <v>0</v>
      </c>
      <c r="N84" s="97">
        <f t="shared" si="10"/>
        <v>0</v>
      </c>
      <c r="O84" s="83">
        <f t="shared" si="11"/>
        <v>0</v>
      </c>
    </row>
    <row r="85" spans="1:15" ht="25.5" customHeight="1">
      <c r="A85" s="96"/>
      <c r="B85" s="77"/>
      <c r="C85" s="51" t="s">
        <v>653</v>
      </c>
      <c r="D85" s="51" t="s">
        <v>600</v>
      </c>
      <c r="E85" s="51" t="s">
        <v>679</v>
      </c>
      <c r="F85" s="51" t="s">
        <v>597</v>
      </c>
      <c r="G85" s="21" t="s">
        <v>495</v>
      </c>
      <c r="H85" s="80">
        <v>0.23</v>
      </c>
      <c r="I85" s="52">
        <v>80537848</v>
      </c>
      <c r="J85" s="52">
        <f t="shared" si="8"/>
        <v>18523705.04</v>
      </c>
      <c r="K85" s="52">
        <v>18424047.96</v>
      </c>
      <c r="L85" s="52">
        <f t="shared" si="9"/>
        <v>4237531.030800001</v>
      </c>
      <c r="M85" s="53">
        <v>11683919.12</v>
      </c>
      <c r="N85" s="97">
        <f t="shared" si="10"/>
        <v>2687301.3976</v>
      </c>
      <c r="O85" s="83">
        <f t="shared" si="11"/>
        <v>0.145073644381459</v>
      </c>
    </row>
    <row r="86" spans="1:15" ht="25.5" customHeight="1">
      <c r="A86" s="96"/>
      <c r="B86" s="77"/>
      <c r="C86" s="51" t="s">
        <v>653</v>
      </c>
      <c r="D86" s="51" t="s">
        <v>600</v>
      </c>
      <c r="E86" s="51" t="s">
        <v>680</v>
      </c>
      <c r="F86" s="51" t="s">
        <v>597</v>
      </c>
      <c r="G86" s="21" t="s">
        <v>495</v>
      </c>
      <c r="H86" s="80">
        <v>0.23</v>
      </c>
      <c r="I86" s="52">
        <v>16004128</v>
      </c>
      <c r="J86" s="52">
        <f t="shared" si="8"/>
        <v>3680949.44</v>
      </c>
      <c r="K86" s="52">
        <v>499889.29</v>
      </c>
      <c r="L86" s="52">
        <f t="shared" si="9"/>
        <v>114974.5367</v>
      </c>
      <c r="M86" s="52">
        <v>300000</v>
      </c>
      <c r="N86" s="97">
        <f t="shared" si="10"/>
        <v>69000</v>
      </c>
      <c r="O86" s="83">
        <f t="shared" si="11"/>
        <v>0.01874516374775308</v>
      </c>
    </row>
    <row r="87" spans="1:15" ht="25.5" customHeight="1">
      <c r="A87" s="96"/>
      <c r="B87" s="77"/>
      <c r="C87" s="51" t="s">
        <v>653</v>
      </c>
      <c r="D87" s="51" t="s">
        <v>600</v>
      </c>
      <c r="E87" s="51" t="s">
        <v>681</v>
      </c>
      <c r="F87" s="51" t="s">
        <v>682</v>
      </c>
      <c r="G87" s="21" t="s">
        <v>495</v>
      </c>
      <c r="H87" s="80">
        <v>0.23</v>
      </c>
      <c r="I87" s="52">
        <v>74996128</v>
      </c>
      <c r="J87" s="52">
        <f t="shared" si="8"/>
        <v>17249109.44</v>
      </c>
      <c r="K87" s="52">
        <v>25863426.26</v>
      </c>
      <c r="L87" s="52">
        <f t="shared" si="9"/>
        <v>5948588.0398</v>
      </c>
      <c r="M87" s="52">
        <v>15410038.72</v>
      </c>
      <c r="N87" s="97">
        <f t="shared" si="10"/>
        <v>3544308.9056</v>
      </c>
      <c r="O87" s="83">
        <f t="shared" si="11"/>
        <v>0.20547779106676015</v>
      </c>
    </row>
    <row r="88" spans="1:15" ht="25.5" customHeight="1">
      <c r="A88" s="96"/>
      <c r="B88" s="77"/>
      <c r="C88" s="51" t="s">
        <v>653</v>
      </c>
      <c r="D88" s="51" t="s">
        <v>600</v>
      </c>
      <c r="E88" s="51" t="s">
        <v>683</v>
      </c>
      <c r="F88" s="21" t="s">
        <v>682</v>
      </c>
      <c r="G88" s="21" t="s">
        <v>495</v>
      </c>
      <c r="H88" s="80">
        <v>0.23</v>
      </c>
      <c r="I88" s="52">
        <v>3301128</v>
      </c>
      <c r="J88" s="52">
        <f t="shared" si="8"/>
        <v>759259.4400000001</v>
      </c>
      <c r="K88" s="52">
        <v>1720076.93</v>
      </c>
      <c r="L88" s="52">
        <f t="shared" si="9"/>
        <v>395617.6939</v>
      </c>
      <c r="M88" s="52">
        <v>1720076.93</v>
      </c>
      <c r="N88" s="97">
        <f t="shared" si="10"/>
        <v>395617.6939</v>
      </c>
      <c r="O88" s="83">
        <f t="shared" si="11"/>
        <v>0.5210573264653778</v>
      </c>
    </row>
    <row r="89" spans="1:15" ht="25.5" customHeight="1">
      <c r="A89" s="96"/>
      <c r="B89" s="77"/>
      <c r="C89" s="51" t="s">
        <v>653</v>
      </c>
      <c r="D89" s="51" t="s">
        <v>600</v>
      </c>
      <c r="E89" s="51" t="s">
        <v>684</v>
      </c>
      <c r="F89" s="21" t="s">
        <v>385</v>
      </c>
      <c r="G89" s="21" t="s">
        <v>495</v>
      </c>
      <c r="H89" s="80">
        <v>0.23</v>
      </c>
      <c r="I89" s="52">
        <v>6000000</v>
      </c>
      <c r="J89" s="52">
        <f t="shared" si="8"/>
        <v>1380000</v>
      </c>
      <c r="K89" s="52">
        <v>356612.69</v>
      </c>
      <c r="L89" s="52">
        <f t="shared" si="9"/>
        <v>82020.91870000001</v>
      </c>
      <c r="M89" s="52">
        <v>40124.44</v>
      </c>
      <c r="N89" s="97">
        <f t="shared" si="10"/>
        <v>9228.621200000001</v>
      </c>
      <c r="O89" s="83">
        <f t="shared" si="11"/>
        <v>0.006687406666666668</v>
      </c>
    </row>
    <row r="90" spans="1:15" ht="38.25" customHeight="1">
      <c r="A90" s="96"/>
      <c r="B90" s="77"/>
      <c r="C90" s="51" t="s">
        <v>653</v>
      </c>
      <c r="D90" s="51" t="s">
        <v>600</v>
      </c>
      <c r="E90" s="51" t="s">
        <v>685</v>
      </c>
      <c r="F90" s="21" t="s">
        <v>397</v>
      </c>
      <c r="G90" s="21" t="s">
        <v>495</v>
      </c>
      <c r="H90" s="80">
        <v>0.23</v>
      </c>
      <c r="I90" s="52">
        <v>200000</v>
      </c>
      <c r="J90" s="52">
        <f t="shared" si="8"/>
        <v>46000</v>
      </c>
      <c r="K90" s="52">
        <v>0</v>
      </c>
      <c r="L90" s="52">
        <f t="shared" si="9"/>
        <v>0</v>
      </c>
      <c r="M90" s="52">
        <v>0</v>
      </c>
      <c r="N90" s="97">
        <f t="shared" si="10"/>
        <v>0</v>
      </c>
      <c r="O90" s="83">
        <f t="shared" si="11"/>
        <v>0</v>
      </c>
    </row>
    <row r="91" spans="1:15" ht="25.5" customHeight="1">
      <c r="A91" s="96"/>
      <c r="B91" s="77"/>
      <c r="C91" s="51" t="s">
        <v>653</v>
      </c>
      <c r="D91" s="51" t="s">
        <v>600</v>
      </c>
      <c r="E91" s="51" t="s">
        <v>686</v>
      </c>
      <c r="F91" s="21" t="s">
        <v>363</v>
      </c>
      <c r="G91" s="21" t="s">
        <v>495</v>
      </c>
      <c r="H91" s="80">
        <v>0.23</v>
      </c>
      <c r="I91" s="52">
        <v>100000</v>
      </c>
      <c r="J91" s="52">
        <f t="shared" si="8"/>
        <v>23000</v>
      </c>
      <c r="K91" s="52">
        <v>0</v>
      </c>
      <c r="L91" s="52">
        <f t="shared" si="9"/>
        <v>0</v>
      </c>
      <c r="M91" s="52">
        <v>0</v>
      </c>
      <c r="N91" s="97">
        <f t="shared" si="10"/>
        <v>0</v>
      </c>
      <c r="O91" s="83">
        <f t="shared" si="11"/>
        <v>0</v>
      </c>
    </row>
    <row r="92" spans="1:15" ht="25.5" customHeight="1">
      <c r="A92" s="96"/>
      <c r="B92" s="77"/>
      <c r="C92" s="51" t="s">
        <v>653</v>
      </c>
      <c r="D92" s="51" t="s">
        <v>600</v>
      </c>
      <c r="E92" s="51" t="s">
        <v>687</v>
      </c>
      <c r="F92" s="21" t="s">
        <v>385</v>
      </c>
      <c r="G92" s="21" t="s">
        <v>495</v>
      </c>
      <c r="H92" s="80">
        <v>0.23</v>
      </c>
      <c r="I92" s="52">
        <v>100000</v>
      </c>
      <c r="J92" s="52">
        <f t="shared" si="8"/>
        <v>23000</v>
      </c>
      <c r="K92" s="52">
        <v>0</v>
      </c>
      <c r="L92" s="52">
        <f t="shared" si="9"/>
        <v>0</v>
      </c>
      <c r="M92" s="52">
        <v>0</v>
      </c>
      <c r="N92" s="97">
        <f t="shared" si="10"/>
        <v>0</v>
      </c>
      <c r="O92" s="83">
        <f t="shared" si="11"/>
        <v>0</v>
      </c>
    </row>
    <row r="93" spans="1:15" ht="25.5" customHeight="1">
      <c r="A93" s="96"/>
      <c r="B93" s="77"/>
      <c r="C93" s="51" t="s">
        <v>653</v>
      </c>
      <c r="D93" s="51" t="s">
        <v>600</v>
      </c>
      <c r="E93" s="51" t="s">
        <v>688</v>
      </c>
      <c r="F93" s="21" t="s">
        <v>385</v>
      </c>
      <c r="G93" s="21" t="s">
        <v>495</v>
      </c>
      <c r="H93" s="80">
        <v>0.23</v>
      </c>
      <c r="I93" s="52">
        <v>100000</v>
      </c>
      <c r="J93" s="52">
        <f t="shared" si="8"/>
        <v>23000</v>
      </c>
      <c r="K93" s="52">
        <v>0</v>
      </c>
      <c r="L93" s="52">
        <f t="shared" si="9"/>
        <v>0</v>
      </c>
      <c r="M93" s="52">
        <v>0</v>
      </c>
      <c r="N93" s="97">
        <f t="shared" si="10"/>
        <v>0</v>
      </c>
      <c r="O93" s="83">
        <f t="shared" si="11"/>
        <v>0</v>
      </c>
    </row>
    <row r="94" spans="1:15" ht="38.25" customHeight="1">
      <c r="A94" s="96"/>
      <c r="B94" s="77"/>
      <c r="C94" s="51" t="s">
        <v>653</v>
      </c>
      <c r="D94" s="51" t="s">
        <v>600</v>
      </c>
      <c r="E94" s="51" t="s">
        <v>689</v>
      </c>
      <c r="F94" s="21" t="s">
        <v>363</v>
      </c>
      <c r="G94" s="21" t="s">
        <v>495</v>
      </c>
      <c r="H94" s="80">
        <v>0.23</v>
      </c>
      <c r="I94" s="52">
        <v>100000</v>
      </c>
      <c r="J94" s="52">
        <f t="shared" si="8"/>
        <v>23000</v>
      </c>
      <c r="K94" s="52">
        <v>0</v>
      </c>
      <c r="L94" s="52">
        <f t="shared" si="9"/>
        <v>0</v>
      </c>
      <c r="M94" s="52">
        <v>0</v>
      </c>
      <c r="N94" s="97">
        <f t="shared" si="10"/>
        <v>0</v>
      </c>
      <c r="O94" s="83">
        <f t="shared" si="11"/>
        <v>0</v>
      </c>
    </row>
    <row r="95" spans="1:15" ht="38.25" customHeight="1">
      <c r="A95" s="96"/>
      <c r="B95" s="77"/>
      <c r="C95" s="51" t="s">
        <v>653</v>
      </c>
      <c r="D95" s="51" t="s">
        <v>600</v>
      </c>
      <c r="E95" s="51" t="s">
        <v>690</v>
      </c>
      <c r="F95" s="21" t="s">
        <v>363</v>
      </c>
      <c r="G95" s="21" t="s">
        <v>495</v>
      </c>
      <c r="H95" s="80">
        <v>0.23</v>
      </c>
      <c r="I95" s="52">
        <v>100000</v>
      </c>
      <c r="J95" s="52">
        <f t="shared" si="8"/>
        <v>23000</v>
      </c>
      <c r="K95" s="52">
        <v>0</v>
      </c>
      <c r="L95" s="52">
        <f t="shared" si="9"/>
        <v>0</v>
      </c>
      <c r="M95" s="52">
        <v>0</v>
      </c>
      <c r="N95" s="97">
        <f t="shared" si="10"/>
        <v>0</v>
      </c>
      <c r="O95" s="83">
        <f t="shared" si="11"/>
        <v>0</v>
      </c>
    </row>
    <row r="96" spans="1:15" ht="25.5" customHeight="1">
      <c r="A96" s="96"/>
      <c r="B96" s="77"/>
      <c r="C96" s="51" t="s">
        <v>653</v>
      </c>
      <c r="D96" s="51" t="s">
        <v>600</v>
      </c>
      <c r="E96" s="51" t="s">
        <v>691</v>
      </c>
      <c r="F96" s="21" t="s">
        <v>385</v>
      </c>
      <c r="G96" s="21" t="s">
        <v>495</v>
      </c>
      <c r="H96" s="80">
        <v>0.23</v>
      </c>
      <c r="I96" s="52">
        <v>800000</v>
      </c>
      <c r="J96" s="52">
        <f t="shared" si="8"/>
        <v>184000</v>
      </c>
      <c r="K96" s="52">
        <v>800000</v>
      </c>
      <c r="L96" s="52">
        <f t="shared" si="9"/>
        <v>184000</v>
      </c>
      <c r="M96" s="52">
        <v>800000</v>
      </c>
      <c r="N96" s="97">
        <f t="shared" si="10"/>
        <v>184000</v>
      </c>
      <c r="O96" s="83">
        <f t="shared" si="11"/>
        <v>1</v>
      </c>
    </row>
    <row r="97" spans="1:15" ht="25.5" customHeight="1">
      <c r="A97" s="96"/>
      <c r="B97" s="77"/>
      <c r="C97" s="51" t="s">
        <v>653</v>
      </c>
      <c r="D97" s="51" t="s">
        <v>600</v>
      </c>
      <c r="E97" s="51" t="s">
        <v>692</v>
      </c>
      <c r="F97" s="21" t="s">
        <v>363</v>
      </c>
      <c r="G97" s="21" t="s">
        <v>495</v>
      </c>
      <c r="H97" s="80">
        <v>0.23</v>
      </c>
      <c r="I97" s="52">
        <v>100000</v>
      </c>
      <c r="J97" s="52">
        <f t="shared" si="8"/>
        <v>23000</v>
      </c>
      <c r="K97" s="52">
        <v>0</v>
      </c>
      <c r="L97" s="52">
        <f t="shared" si="9"/>
        <v>0</v>
      </c>
      <c r="M97" s="52">
        <v>0</v>
      </c>
      <c r="N97" s="97">
        <f t="shared" si="10"/>
        <v>0</v>
      </c>
      <c r="O97" s="83">
        <f t="shared" si="11"/>
        <v>0</v>
      </c>
    </row>
    <row r="98" spans="1:15" ht="25.5" customHeight="1">
      <c r="A98" s="96"/>
      <c r="B98" s="77"/>
      <c r="C98" s="51" t="s">
        <v>653</v>
      </c>
      <c r="D98" s="51" t="s">
        <v>600</v>
      </c>
      <c r="E98" s="51" t="s">
        <v>693</v>
      </c>
      <c r="F98" s="21" t="s">
        <v>385</v>
      </c>
      <c r="G98" s="21" t="s">
        <v>495</v>
      </c>
      <c r="H98" s="80">
        <v>0.23</v>
      </c>
      <c r="I98" s="52">
        <v>200000</v>
      </c>
      <c r="J98" s="52">
        <f aca="true" t="shared" si="12" ref="J98:J129">IF(G98="NEX",I98*H98,I98*1)</f>
        <v>46000</v>
      </c>
      <c r="K98" s="52">
        <v>200000</v>
      </c>
      <c r="L98" s="52">
        <f aca="true" t="shared" si="13" ref="L98:L129">IF(G98="NEX",K98*H98,K98*1)</f>
        <v>46000</v>
      </c>
      <c r="M98" s="52">
        <v>200000</v>
      </c>
      <c r="N98" s="97">
        <f aca="true" t="shared" si="14" ref="N98:N129">IF(G98="NEX",M98*H98,M98*1)</f>
        <v>46000</v>
      </c>
      <c r="O98" s="83">
        <f aca="true" t="shared" si="15" ref="O98:O129">N98/J98</f>
        <v>1</v>
      </c>
    </row>
    <row r="99" spans="1:15" ht="25.5" customHeight="1">
      <c r="A99" s="96"/>
      <c r="B99" s="77"/>
      <c r="C99" s="51" t="s">
        <v>653</v>
      </c>
      <c r="D99" s="51" t="s">
        <v>600</v>
      </c>
      <c r="E99" s="51" t="s">
        <v>694</v>
      </c>
      <c r="F99" s="21" t="s">
        <v>385</v>
      </c>
      <c r="G99" s="21" t="s">
        <v>495</v>
      </c>
      <c r="H99" s="80">
        <v>0.23</v>
      </c>
      <c r="I99" s="52">
        <v>32000</v>
      </c>
      <c r="J99" s="52">
        <f t="shared" si="12"/>
        <v>7360</v>
      </c>
      <c r="K99" s="52">
        <v>0</v>
      </c>
      <c r="L99" s="52">
        <f t="shared" si="13"/>
        <v>0</v>
      </c>
      <c r="M99" s="52">
        <v>0</v>
      </c>
      <c r="N99" s="97">
        <f t="shared" si="14"/>
        <v>0</v>
      </c>
      <c r="O99" s="83">
        <f t="shared" si="15"/>
        <v>0</v>
      </c>
    </row>
    <row r="100" spans="1:15" ht="25.5" customHeight="1">
      <c r="A100" s="96"/>
      <c r="B100" s="77"/>
      <c r="C100" s="51" t="s">
        <v>653</v>
      </c>
      <c r="D100" s="51" t="s">
        <v>600</v>
      </c>
      <c r="E100" s="51" t="s">
        <v>695</v>
      </c>
      <c r="F100" s="21" t="s">
        <v>385</v>
      </c>
      <c r="G100" s="21" t="s">
        <v>495</v>
      </c>
      <c r="H100" s="80">
        <v>0.23</v>
      </c>
      <c r="I100" s="52">
        <v>30000</v>
      </c>
      <c r="J100" s="52">
        <f t="shared" si="12"/>
        <v>6900</v>
      </c>
      <c r="K100" s="52">
        <v>0</v>
      </c>
      <c r="L100" s="52">
        <f t="shared" si="13"/>
        <v>0</v>
      </c>
      <c r="M100" s="52">
        <v>0</v>
      </c>
      <c r="N100" s="97">
        <f t="shared" si="14"/>
        <v>0</v>
      </c>
      <c r="O100" s="83">
        <f t="shared" si="15"/>
        <v>0</v>
      </c>
    </row>
    <row r="101" spans="1:15" ht="25.5" customHeight="1">
      <c r="A101" s="96"/>
      <c r="B101" s="77"/>
      <c r="C101" s="51" t="s">
        <v>653</v>
      </c>
      <c r="D101" s="51" t="s">
        <v>600</v>
      </c>
      <c r="E101" s="51" t="s">
        <v>696</v>
      </c>
      <c r="F101" s="21" t="s">
        <v>385</v>
      </c>
      <c r="G101" s="21" t="s">
        <v>495</v>
      </c>
      <c r="H101" s="80">
        <v>0.23</v>
      </c>
      <c r="I101" s="52">
        <v>200000</v>
      </c>
      <c r="J101" s="52">
        <f t="shared" si="12"/>
        <v>46000</v>
      </c>
      <c r="K101" s="52">
        <v>0</v>
      </c>
      <c r="L101" s="52">
        <f t="shared" si="13"/>
        <v>0</v>
      </c>
      <c r="M101" s="52">
        <v>0</v>
      </c>
      <c r="N101" s="97">
        <f t="shared" si="14"/>
        <v>0</v>
      </c>
      <c r="O101" s="83">
        <f t="shared" si="15"/>
        <v>0</v>
      </c>
    </row>
    <row r="102" spans="1:15" ht="25.5" customHeight="1">
      <c r="A102" s="96"/>
      <c r="B102" s="77"/>
      <c r="C102" s="51" t="s">
        <v>653</v>
      </c>
      <c r="D102" s="51" t="s">
        <v>600</v>
      </c>
      <c r="E102" s="51" t="s">
        <v>697</v>
      </c>
      <c r="F102" s="21" t="s">
        <v>385</v>
      </c>
      <c r="G102" s="21" t="s">
        <v>495</v>
      </c>
      <c r="H102" s="80">
        <v>0.23</v>
      </c>
      <c r="I102" s="52">
        <v>100000</v>
      </c>
      <c r="J102" s="52">
        <f t="shared" si="12"/>
        <v>23000</v>
      </c>
      <c r="K102" s="52">
        <v>0</v>
      </c>
      <c r="L102" s="52">
        <f t="shared" si="13"/>
        <v>0</v>
      </c>
      <c r="M102" s="52">
        <v>0</v>
      </c>
      <c r="N102" s="97">
        <f t="shared" si="14"/>
        <v>0</v>
      </c>
      <c r="O102" s="83">
        <f t="shared" si="15"/>
        <v>0</v>
      </c>
    </row>
    <row r="103" spans="1:15" ht="38.25" customHeight="1">
      <c r="A103" s="96"/>
      <c r="B103" s="77"/>
      <c r="C103" s="51" t="s">
        <v>653</v>
      </c>
      <c r="D103" s="51" t="s">
        <v>600</v>
      </c>
      <c r="E103" s="51" t="s">
        <v>698</v>
      </c>
      <c r="F103" s="21" t="s">
        <v>385</v>
      </c>
      <c r="G103" s="21" t="s">
        <v>495</v>
      </c>
      <c r="H103" s="80">
        <v>0.23</v>
      </c>
      <c r="I103" s="52">
        <v>200000</v>
      </c>
      <c r="J103" s="52">
        <f t="shared" si="12"/>
        <v>46000</v>
      </c>
      <c r="K103" s="52">
        <v>0</v>
      </c>
      <c r="L103" s="52">
        <f t="shared" si="13"/>
        <v>0</v>
      </c>
      <c r="M103" s="52">
        <v>0</v>
      </c>
      <c r="N103" s="97">
        <f t="shared" si="14"/>
        <v>0</v>
      </c>
      <c r="O103" s="83">
        <f t="shared" si="15"/>
        <v>0</v>
      </c>
    </row>
    <row r="104" spans="1:15" ht="38.25" customHeight="1">
      <c r="A104" s="96"/>
      <c r="B104" s="77"/>
      <c r="C104" s="51" t="s">
        <v>653</v>
      </c>
      <c r="D104" s="51" t="s">
        <v>600</v>
      </c>
      <c r="E104" s="51" t="s">
        <v>699</v>
      </c>
      <c r="F104" s="21" t="s">
        <v>385</v>
      </c>
      <c r="G104" s="21" t="s">
        <v>495</v>
      </c>
      <c r="H104" s="80">
        <v>0.23</v>
      </c>
      <c r="I104" s="52">
        <v>100000</v>
      </c>
      <c r="J104" s="52">
        <f t="shared" si="12"/>
        <v>23000</v>
      </c>
      <c r="K104" s="52">
        <v>0</v>
      </c>
      <c r="L104" s="52">
        <f t="shared" si="13"/>
        <v>0</v>
      </c>
      <c r="M104" s="52">
        <v>0</v>
      </c>
      <c r="N104" s="97">
        <f t="shared" si="14"/>
        <v>0</v>
      </c>
      <c r="O104" s="83">
        <f t="shared" si="15"/>
        <v>0</v>
      </c>
    </row>
    <row r="105" spans="1:15" ht="25.5" customHeight="1">
      <c r="A105" s="96"/>
      <c r="B105" s="77"/>
      <c r="C105" s="51" t="s">
        <v>653</v>
      </c>
      <c r="D105" s="51" t="s">
        <v>600</v>
      </c>
      <c r="E105" s="51" t="s">
        <v>700</v>
      </c>
      <c r="F105" s="21" t="s">
        <v>363</v>
      </c>
      <c r="G105" s="21" t="s">
        <v>495</v>
      </c>
      <c r="H105" s="80">
        <v>0.23</v>
      </c>
      <c r="I105" s="52">
        <v>300000</v>
      </c>
      <c r="J105" s="52">
        <f t="shared" si="12"/>
        <v>69000</v>
      </c>
      <c r="K105" s="52">
        <v>0</v>
      </c>
      <c r="L105" s="52">
        <f t="shared" si="13"/>
        <v>0</v>
      </c>
      <c r="M105" s="52">
        <v>0</v>
      </c>
      <c r="N105" s="97">
        <f t="shared" si="14"/>
        <v>0</v>
      </c>
      <c r="O105" s="83">
        <f t="shared" si="15"/>
        <v>0</v>
      </c>
    </row>
    <row r="106" spans="1:15" ht="51" customHeight="1">
      <c r="A106" s="96"/>
      <c r="B106" s="77"/>
      <c r="C106" s="51" t="s">
        <v>653</v>
      </c>
      <c r="D106" s="51" t="s">
        <v>600</v>
      </c>
      <c r="E106" s="51" t="s">
        <v>701</v>
      </c>
      <c r="F106" s="21" t="s">
        <v>385</v>
      </c>
      <c r="G106" s="21" t="s">
        <v>495</v>
      </c>
      <c r="H106" s="80">
        <v>0.23</v>
      </c>
      <c r="I106" s="52">
        <v>100000</v>
      </c>
      <c r="J106" s="52">
        <f t="shared" si="12"/>
        <v>23000</v>
      </c>
      <c r="K106" s="52">
        <v>0</v>
      </c>
      <c r="L106" s="52">
        <f t="shared" si="13"/>
        <v>0</v>
      </c>
      <c r="M106" s="52">
        <v>0</v>
      </c>
      <c r="N106" s="97">
        <f t="shared" si="14"/>
        <v>0</v>
      </c>
      <c r="O106" s="83">
        <f t="shared" si="15"/>
        <v>0</v>
      </c>
    </row>
    <row r="107" spans="1:15" ht="25.5" customHeight="1">
      <c r="A107" s="96"/>
      <c r="B107" s="77"/>
      <c r="C107" s="51" t="s">
        <v>653</v>
      </c>
      <c r="D107" s="51" t="s">
        <v>600</v>
      </c>
      <c r="E107" s="51" t="s">
        <v>702</v>
      </c>
      <c r="F107" s="21" t="s">
        <v>385</v>
      </c>
      <c r="G107" s="21" t="s">
        <v>495</v>
      </c>
      <c r="H107" s="80">
        <v>0.23</v>
      </c>
      <c r="I107" s="52">
        <v>100000</v>
      </c>
      <c r="J107" s="52">
        <f t="shared" si="12"/>
        <v>23000</v>
      </c>
      <c r="K107" s="52">
        <v>0</v>
      </c>
      <c r="L107" s="52">
        <f t="shared" si="13"/>
        <v>0</v>
      </c>
      <c r="M107" s="52">
        <v>0</v>
      </c>
      <c r="N107" s="97">
        <f t="shared" si="14"/>
        <v>0</v>
      </c>
      <c r="O107" s="83">
        <f t="shared" si="15"/>
        <v>0</v>
      </c>
    </row>
    <row r="108" spans="1:15" ht="38.25" customHeight="1">
      <c r="A108" s="96"/>
      <c r="B108" s="77"/>
      <c r="C108" s="51" t="s">
        <v>653</v>
      </c>
      <c r="D108" s="51" t="s">
        <v>600</v>
      </c>
      <c r="E108" s="51" t="s">
        <v>703</v>
      </c>
      <c r="F108" s="21" t="s">
        <v>385</v>
      </c>
      <c r="G108" s="21" t="s">
        <v>495</v>
      </c>
      <c r="H108" s="80">
        <v>0.23</v>
      </c>
      <c r="I108" s="52">
        <v>100000</v>
      </c>
      <c r="J108" s="52">
        <f t="shared" si="12"/>
        <v>23000</v>
      </c>
      <c r="K108" s="52">
        <v>0</v>
      </c>
      <c r="L108" s="52">
        <f t="shared" si="13"/>
        <v>0</v>
      </c>
      <c r="M108" s="52">
        <v>0</v>
      </c>
      <c r="N108" s="97">
        <f t="shared" si="14"/>
        <v>0</v>
      </c>
      <c r="O108" s="83">
        <f t="shared" si="15"/>
        <v>0</v>
      </c>
    </row>
    <row r="109" spans="1:15" ht="38.25" customHeight="1">
      <c r="A109" s="96"/>
      <c r="B109" s="77"/>
      <c r="C109" s="51" t="s">
        <v>653</v>
      </c>
      <c r="D109" s="51" t="s">
        <v>600</v>
      </c>
      <c r="E109" s="51" t="s">
        <v>704</v>
      </c>
      <c r="F109" s="21" t="s">
        <v>385</v>
      </c>
      <c r="G109" s="21" t="s">
        <v>495</v>
      </c>
      <c r="H109" s="80">
        <v>0.23</v>
      </c>
      <c r="I109" s="52">
        <v>100000</v>
      </c>
      <c r="J109" s="52">
        <f t="shared" si="12"/>
        <v>23000</v>
      </c>
      <c r="K109" s="52">
        <v>0</v>
      </c>
      <c r="L109" s="52">
        <f t="shared" si="13"/>
        <v>0</v>
      </c>
      <c r="M109" s="52">
        <v>0</v>
      </c>
      <c r="N109" s="97">
        <f t="shared" si="14"/>
        <v>0</v>
      </c>
      <c r="O109" s="83">
        <f t="shared" si="15"/>
        <v>0</v>
      </c>
    </row>
    <row r="110" spans="1:15" ht="51" customHeight="1">
      <c r="A110" s="96"/>
      <c r="B110" s="77"/>
      <c r="C110" s="51" t="s">
        <v>653</v>
      </c>
      <c r="D110" s="51" t="s">
        <v>600</v>
      </c>
      <c r="E110" s="51" t="s">
        <v>705</v>
      </c>
      <c r="F110" s="21" t="s">
        <v>385</v>
      </c>
      <c r="G110" s="21" t="s">
        <v>495</v>
      </c>
      <c r="H110" s="80">
        <v>0.23</v>
      </c>
      <c r="I110" s="52">
        <v>300000</v>
      </c>
      <c r="J110" s="52">
        <f t="shared" si="12"/>
        <v>69000</v>
      </c>
      <c r="K110" s="52">
        <v>0</v>
      </c>
      <c r="L110" s="52">
        <f t="shared" si="13"/>
        <v>0</v>
      </c>
      <c r="M110" s="52">
        <v>0</v>
      </c>
      <c r="N110" s="97">
        <f t="shared" si="14"/>
        <v>0</v>
      </c>
      <c r="O110" s="83">
        <f t="shared" si="15"/>
        <v>0</v>
      </c>
    </row>
    <row r="111" spans="1:15" ht="38.25" customHeight="1">
      <c r="A111" s="96"/>
      <c r="B111" s="77"/>
      <c r="C111" s="51" t="s">
        <v>653</v>
      </c>
      <c r="D111" s="51" t="s">
        <v>600</v>
      </c>
      <c r="E111" s="51" t="s">
        <v>706</v>
      </c>
      <c r="F111" s="21" t="s">
        <v>385</v>
      </c>
      <c r="G111" s="21" t="s">
        <v>495</v>
      </c>
      <c r="H111" s="80">
        <v>0.23</v>
      </c>
      <c r="I111" s="52">
        <v>200000</v>
      </c>
      <c r="J111" s="52">
        <f t="shared" si="12"/>
        <v>46000</v>
      </c>
      <c r="K111" s="52">
        <v>0</v>
      </c>
      <c r="L111" s="52">
        <f t="shared" si="13"/>
        <v>0</v>
      </c>
      <c r="M111" s="52">
        <v>0</v>
      </c>
      <c r="N111" s="97">
        <f t="shared" si="14"/>
        <v>0</v>
      </c>
      <c r="O111" s="83">
        <f t="shared" si="15"/>
        <v>0</v>
      </c>
    </row>
    <row r="112" spans="1:15" ht="25.5" customHeight="1">
      <c r="A112" s="96"/>
      <c r="B112" s="77"/>
      <c r="C112" s="51" t="s">
        <v>653</v>
      </c>
      <c r="D112" s="51" t="s">
        <v>600</v>
      </c>
      <c r="E112" s="51" t="s">
        <v>707</v>
      </c>
      <c r="F112" s="21" t="s">
        <v>363</v>
      </c>
      <c r="G112" s="21" t="s">
        <v>495</v>
      </c>
      <c r="H112" s="80">
        <v>0.23</v>
      </c>
      <c r="I112" s="52">
        <v>100000</v>
      </c>
      <c r="J112" s="52">
        <f t="shared" si="12"/>
        <v>23000</v>
      </c>
      <c r="K112" s="52">
        <v>0</v>
      </c>
      <c r="L112" s="52">
        <f t="shared" si="13"/>
        <v>0</v>
      </c>
      <c r="M112" s="52">
        <v>0</v>
      </c>
      <c r="N112" s="97">
        <f t="shared" si="14"/>
        <v>0</v>
      </c>
      <c r="O112" s="83">
        <f t="shared" si="15"/>
        <v>0</v>
      </c>
    </row>
    <row r="113" spans="1:15" ht="51" customHeight="1">
      <c r="A113" s="96"/>
      <c r="B113" s="77"/>
      <c r="C113" s="51" t="s">
        <v>653</v>
      </c>
      <c r="D113" s="51" t="s">
        <v>600</v>
      </c>
      <c r="E113" s="51" t="s">
        <v>708</v>
      </c>
      <c r="F113" s="21" t="s">
        <v>385</v>
      </c>
      <c r="G113" s="21" t="s">
        <v>495</v>
      </c>
      <c r="H113" s="80">
        <v>0.23</v>
      </c>
      <c r="I113" s="52">
        <v>200000</v>
      </c>
      <c r="J113" s="52">
        <f t="shared" si="12"/>
        <v>46000</v>
      </c>
      <c r="K113" s="52">
        <v>0</v>
      </c>
      <c r="L113" s="52">
        <f t="shared" si="13"/>
        <v>0</v>
      </c>
      <c r="M113" s="52">
        <v>0</v>
      </c>
      <c r="N113" s="97">
        <f t="shared" si="14"/>
        <v>0</v>
      </c>
      <c r="O113" s="83">
        <f t="shared" si="15"/>
        <v>0</v>
      </c>
    </row>
    <row r="114" spans="1:15" ht="25.5" customHeight="1">
      <c r="A114" s="96"/>
      <c r="B114" s="77"/>
      <c r="C114" s="51" t="s">
        <v>653</v>
      </c>
      <c r="D114" s="51" t="s">
        <v>600</v>
      </c>
      <c r="E114" s="51" t="s">
        <v>709</v>
      </c>
      <c r="F114" s="21" t="s">
        <v>363</v>
      </c>
      <c r="G114" s="21" t="s">
        <v>495</v>
      </c>
      <c r="H114" s="80">
        <v>0.23</v>
      </c>
      <c r="I114" s="52">
        <v>100000</v>
      </c>
      <c r="J114" s="52">
        <f t="shared" si="12"/>
        <v>23000</v>
      </c>
      <c r="K114" s="52">
        <v>0</v>
      </c>
      <c r="L114" s="52">
        <f t="shared" si="13"/>
        <v>0</v>
      </c>
      <c r="M114" s="52">
        <v>0</v>
      </c>
      <c r="N114" s="97">
        <f t="shared" si="14"/>
        <v>0</v>
      </c>
      <c r="O114" s="83">
        <f t="shared" si="15"/>
        <v>0</v>
      </c>
    </row>
    <row r="115" spans="1:15" ht="25.5" customHeight="1">
      <c r="A115" s="96"/>
      <c r="B115" s="77"/>
      <c r="C115" s="51" t="s">
        <v>653</v>
      </c>
      <c r="D115" s="51" t="s">
        <v>600</v>
      </c>
      <c r="E115" s="51" t="s">
        <v>710</v>
      </c>
      <c r="F115" s="21" t="s">
        <v>363</v>
      </c>
      <c r="G115" s="21" t="s">
        <v>495</v>
      </c>
      <c r="H115" s="80">
        <v>0.23</v>
      </c>
      <c r="I115" s="52">
        <v>100000</v>
      </c>
      <c r="J115" s="52">
        <f t="shared" si="12"/>
        <v>23000</v>
      </c>
      <c r="K115" s="52">
        <v>0</v>
      </c>
      <c r="L115" s="52">
        <f t="shared" si="13"/>
        <v>0</v>
      </c>
      <c r="M115" s="52">
        <v>0</v>
      </c>
      <c r="N115" s="97">
        <f t="shared" si="14"/>
        <v>0</v>
      </c>
      <c r="O115" s="83">
        <f t="shared" si="15"/>
        <v>0</v>
      </c>
    </row>
    <row r="116" spans="1:15" ht="51" customHeight="1">
      <c r="A116" s="96"/>
      <c r="B116" s="77"/>
      <c r="C116" s="51" t="s">
        <v>653</v>
      </c>
      <c r="D116" s="51" t="s">
        <v>600</v>
      </c>
      <c r="E116" s="51" t="s">
        <v>711</v>
      </c>
      <c r="F116" s="21" t="s">
        <v>385</v>
      </c>
      <c r="G116" s="21" t="s">
        <v>495</v>
      </c>
      <c r="H116" s="80">
        <v>0.23</v>
      </c>
      <c r="I116" s="52">
        <v>200000</v>
      </c>
      <c r="J116" s="52">
        <f t="shared" si="12"/>
        <v>46000</v>
      </c>
      <c r="K116" s="52">
        <v>0</v>
      </c>
      <c r="L116" s="52">
        <f t="shared" si="13"/>
        <v>0</v>
      </c>
      <c r="M116" s="52">
        <v>0</v>
      </c>
      <c r="N116" s="97">
        <f t="shared" si="14"/>
        <v>0</v>
      </c>
      <c r="O116" s="83">
        <f t="shared" si="15"/>
        <v>0</v>
      </c>
    </row>
    <row r="117" spans="1:15" ht="38.25" customHeight="1">
      <c r="A117" s="96"/>
      <c r="B117" s="77"/>
      <c r="C117" s="51" t="s">
        <v>653</v>
      </c>
      <c r="D117" s="51" t="s">
        <v>600</v>
      </c>
      <c r="E117" s="51" t="s">
        <v>712</v>
      </c>
      <c r="F117" s="21" t="s">
        <v>385</v>
      </c>
      <c r="G117" s="21" t="s">
        <v>495</v>
      </c>
      <c r="H117" s="80">
        <v>0.23</v>
      </c>
      <c r="I117" s="52">
        <v>100000</v>
      </c>
      <c r="J117" s="52">
        <f t="shared" si="12"/>
        <v>23000</v>
      </c>
      <c r="K117" s="52">
        <v>0</v>
      </c>
      <c r="L117" s="52">
        <f t="shared" si="13"/>
        <v>0</v>
      </c>
      <c r="M117" s="52">
        <v>0</v>
      </c>
      <c r="N117" s="97">
        <f t="shared" si="14"/>
        <v>0</v>
      </c>
      <c r="O117" s="83">
        <f t="shared" si="15"/>
        <v>0</v>
      </c>
    </row>
    <row r="118" spans="1:15" ht="38.25" customHeight="1">
      <c r="A118" s="96"/>
      <c r="B118" s="77"/>
      <c r="C118" s="51" t="s">
        <v>653</v>
      </c>
      <c r="D118" s="51" t="s">
        <v>600</v>
      </c>
      <c r="E118" s="51" t="s">
        <v>713</v>
      </c>
      <c r="F118" s="21" t="s">
        <v>363</v>
      </c>
      <c r="G118" s="21" t="s">
        <v>495</v>
      </c>
      <c r="H118" s="80">
        <v>0.23</v>
      </c>
      <c r="I118" s="52">
        <v>100000</v>
      </c>
      <c r="J118" s="52">
        <f t="shared" si="12"/>
        <v>23000</v>
      </c>
      <c r="K118" s="52">
        <v>0</v>
      </c>
      <c r="L118" s="52">
        <f t="shared" si="13"/>
        <v>0</v>
      </c>
      <c r="M118" s="52">
        <v>0</v>
      </c>
      <c r="N118" s="97">
        <f t="shared" si="14"/>
        <v>0</v>
      </c>
      <c r="O118" s="83">
        <f t="shared" si="15"/>
        <v>0</v>
      </c>
    </row>
    <row r="119" spans="1:15" ht="63.75" customHeight="1">
      <c r="A119" s="96"/>
      <c r="B119" s="77"/>
      <c r="C119" s="51" t="s">
        <v>653</v>
      </c>
      <c r="D119" s="51" t="s">
        <v>600</v>
      </c>
      <c r="E119" s="51" t="s">
        <v>714</v>
      </c>
      <c r="F119" s="21" t="s">
        <v>385</v>
      </c>
      <c r="G119" s="21" t="s">
        <v>495</v>
      </c>
      <c r="H119" s="80">
        <v>0.23</v>
      </c>
      <c r="I119" s="52">
        <v>101610</v>
      </c>
      <c r="J119" s="52">
        <f t="shared" si="12"/>
        <v>23370.3</v>
      </c>
      <c r="K119" s="52">
        <v>0</v>
      </c>
      <c r="L119" s="52">
        <f t="shared" si="13"/>
        <v>0</v>
      </c>
      <c r="M119" s="52">
        <v>0</v>
      </c>
      <c r="N119" s="97">
        <f t="shared" si="14"/>
        <v>0</v>
      </c>
      <c r="O119" s="83">
        <f t="shared" si="15"/>
        <v>0</v>
      </c>
    </row>
    <row r="120" spans="1:15" ht="76.5" customHeight="1">
      <c r="A120" s="96"/>
      <c r="B120" s="77"/>
      <c r="C120" s="51" t="s">
        <v>653</v>
      </c>
      <c r="D120" s="51" t="s">
        <v>600</v>
      </c>
      <c r="E120" s="51" t="s">
        <v>715</v>
      </c>
      <c r="F120" s="21" t="s">
        <v>385</v>
      </c>
      <c r="G120" s="21" t="s">
        <v>495</v>
      </c>
      <c r="H120" s="80">
        <v>0.23</v>
      </c>
      <c r="I120" s="52">
        <v>124220</v>
      </c>
      <c r="J120" s="52">
        <f t="shared" si="12"/>
        <v>28570.600000000002</v>
      </c>
      <c r="K120" s="52">
        <v>124220</v>
      </c>
      <c r="L120" s="52">
        <f t="shared" si="13"/>
        <v>28570.600000000002</v>
      </c>
      <c r="M120" s="52">
        <v>124220</v>
      </c>
      <c r="N120" s="97">
        <f t="shared" si="14"/>
        <v>28570.600000000002</v>
      </c>
      <c r="O120" s="83">
        <f t="shared" si="15"/>
        <v>1</v>
      </c>
    </row>
    <row r="121" spans="1:15" ht="38.25" customHeight="1">
      <c r="A121" s="96"/>
      <c r="B121" s="77"/>
      <c r="C121" s="51" t="s">
        <v>653</v>
      </c>
      <c r="D121" s="51" t="s">
        <v>600</v>
      </c>
      <c r="E121" s="51" t="s">
        <v>716</v>
      </c>
      <c r="F121" s="21" t="s">
        <v>363</v>
      </c>
      <c r="G121" s="21" t="s">
        <v>495</v>
      </c>
      <c r="H121" s="80">
        <v>0.23</v>
      </c>
      <c r="I121" s="52">
        <v>300000</v>
      </c>
      <c r="J121" s="52">
        <f t="shared" si="12"/>
        <v>69000</v>
      </c>
      <c r="K121" s="52">
        <v>0</v>
      </c>
      <c r="L121" s="52">
        <f t="shared" si="13"/>
        <v>0</v>
      </c>
      <c r="M121" s="52">
        <v>0</v>
      </c>
      <c r="N121" s="97">
        <f t="shared" si="14"/>
        <v>0</v>
      </c>
      <c r="O121" s="83">
        <f t="shared" si="15"/>
        <v>0</v>
      </c>
    </row>
    <row r="122" spans="1:15" ht="26.25" customHeight="1">
      <c r="A122" s="96"/>
      <c r="B122" s="77"/>
      <c r="C122" s="51" t="s">
        <v>653</v>
      </c>
      <c r="D122" s="51" t="s">
        <v>600</v>
      </c>
      <c r="E122" s="51" t="s">
        <v>717</v>
      </c>
      <c r="F122" s="21" t="s">
        <v>385</v>
      </c>
      <c r="G122" s="21" t="s">
        <v>495</v>
      </c>
      <c r="H122" s="80">
        <v>0.23</v>
      </c>
      <c r="I122" s="98">
        <v>2100000</v>
      </c>
      <c r="J122" s="52">
        <f t="shared" si="12"/>
        <v>483000</v>
      </c>
      <c r="K122" s="98">
        <v>0</v>
      </c>
      <c r="L122" s="52">
        <f t="shared" si="13"/>
        <v>0</v>
      </c>
      <c r="M122" s="98">
        <v>0</v>
      </c>
      <c r="N122" s="97">
        <f t="shared" si="14"/>
        <v>0</v>
      </c>
      <c r="O122" s="83">
        <f t="shared" si="15"/>
        <v>0</v>
      </c>
    </row>
    <row r="123" spans="1:15" ht="38.25" customHeight="1">
      <c r="A123" s="96"/>
      <c r="B123" s="77"/>
      <c r="C123" s="51" t="s">
        <v>653</v>
      </c>
      <c r="D123" s="51" t="s">
        <v>600</v>
      </c>
      <c r="E123" s="51" t="s">
        <v>718</v>
      </c>
      <c r="F123" s="21" t="s">
        <v>363</v>
      </c>
      <c r="G123" s="21" t="s">
        <v>495</v>
      </c>
      <c r="H123" s="80">
        <v>0.23</v>
      </c>
      <c r="I123" s="52">
        <v>200000</v>
      </c>
      <c r="J123" s="52">
        <f t="shared" si="12"/>
        <v>46000</v>
      </c>
      <c r="K123" s="52">
        <v>0</v>
      </c>
      <c r="L123" s="52">
        <f t="shared" si="13"/>
        <v>0</v>
      </c>
      <c r="M123" s="52">
        <v>0</v>
      </c>
      <c r="N123" s="97">
        <f t="shared" si="14"/>
        <v>0</v>
      </c>
      <c r="O123" s="83">
        <f t="shared" si="15"/>
        <v>0</v>
      </c>
    </row>
    <row r="124" spans="1:15" ht="25.5" customHeight="1">
      <c r="A124" s="96"/>
      <c r="B124" s="77"/>
      <c r="C124" s="51" t="s">
        <v>653</v>
      </c>
      <c r="D124" s="51" t="s">
        <v>600</v>
      </c>
      <c r="E124" s="51" t="s">
        <v>719</v>
      </c>
      <c r="F124" s="21" t="s">
        <v>385</v>
      </c>
      <c r="G124" s="21" t="s">
        <v>495</v>
      </c>
      <c r="H124" s="80">
        <v>0.23</v>
      </c>
      <c r="I124" s="52">
        <v>500000</v>
      </c>
      <c r="J124" s="52">
        <f t="shared" si="12"/>
        <v>115000</v>
      </c>
      <c r="K124" s="52">
        <v>0</v>
      </c>
      <c r="L124" s="52">
        <f t="shared" si="13"/>
        <v>0</v>
      </c>
      <c r="M124" s="52">
        <v>0</v>
      </c>
      <c r="N124" s="97">
        <f t="shared" si="14"/>
        <v>0</v>
      </c>
      <c r="O124" s="83">
        <f t="shared" si="15"/>
        <v>0</v>
      </c>
    </row>
    <row r="125" spans="1:15" ht="38.25" customHeight="1">
      <c r="A125" s="96"/>
      <c r="B125" s="77"/>
      <c r="C125" s="51" t="s">
        <v>653</v>
      </c>
      <c r="D125" s="51" t="s">
        <v>600</v>
      </c>
      <c r="E125" s="51" t="s">
        <v>720</v>
      </c>
      <c r="F125" s="21" t="s">
        <v>385</v>
      </c>
      <c r="G125" s="21" t="s">
        <v>495</v>
      </c>
      <c r="H125" s="80">
        <v>0.23</v>
      </c>
      <c r="I125" s="52">
        <v>100000</v>
      </c>
      <c r="J125" s="52">
        <f t="shared" si="12"/>
        <v>23000</v>
      </c>
      <c r="K125" s="52">
        <v>0</v>
      </c>
      <c r="L125" s="52">
        <f t="shared" si="13"/>
        <v>0</v>
      </c>
      <c r="M125" s="52">
        <v>0</v>
      </c>
      <c r="N125" s="97">
        <f t="shared" si="14"/>
        <v>0</v>
      </c>
      <c r="O125" s="83">
        <f t="shared" si="15"/>
        <v>0</v>
      </c>
    </row>
    <row r="126" spans="1:15" ht="38.25" customHeight="1">
      <c r="A126" s="96"/>
      <c r="B126" s="77"/>
      <c r="C126" s="51" t="s">
        <v>653</v>
      </c>
      <c r="D126" s="51" t="s">
        <v>600</v>
      </c>
      <c r="E126" s="51" t="s">
        <v>721</v>
      </c>
      <c r="F126" s="21" t="s">
        <v>385</v>
      </c>
      <c r="G126" s="21" t="s">
        <v>495</v>
      </c>
      <c r="H126" s="80">
        <v>0.23</v>
      </c>
      <c r="I126" s="52">
        <v>100000</v>
      </c>
      <c r="J126" s="52">
        <f t="shared" si="12"/>
        <v>23000</v>
      </c>
      <c r="K126" s="52">
        <v>0</v>
      </c>
      <c r="L126" s="52">
        <f t="shared" si="13"/>
        <v>0</v>
      </c>
      <c r="M126" s="52">
        <v>0</v>
      </c>
      <c r="N126" s="97">
        <f t="shared" si="14"/>
        <v>0</v>
      </c>
      <c r="O126" s="83">
        <f t="shared" si="15"/>
        <v>0</v>
      </c>
    </row>
    <row r="127" spans="1:15" ht="38.25" customHeight="1">
      <c r="A127" s="96"/>
      <c r="B127" s="77"/>
      <c r="C127" s="51" t="s">
        <v>653</v>
      </c>
      <c r="D127" s="51" t="s">
        <v>600</v>
      </c>
      <c r="E127" s="51" t="s">
        <v>722</v>
      </c>
      <c r="F127" s="21" t="s">
        <v>385</v>
      </c>
      <c r="G127" s="21" t="s">
        <v>495</v>
      </c>
      <c r="H127" s="80">
        <v>0.23</v>
      </c>
      <c r="I127" s="52">
        <v>100000</v>
      </c>
      <c r="J127" s="52">
        <f t="shared" si="12"/>
        <v>23000</v>
      </c>
      <c r="K127" s="52">
        <v>0</v>
      </c>
      <c r="L127" s="52">
        <f t="shared" si="13"/>
        <v>0</v>
      </c>
      <c r="M127" s="52">
        <v>0</v>
      </c>
      <c r="N127" s="97">
        <f t="shared" si="14"/>
        <v>0</v>
      </c>
      <c r="O127" s="83">
        <f t="shared" si="15"/>
        <v>0</v>
      </c>
    </row>
    <row r="128" spans="1:15" ht="25.5" customHeight="1">
      <c r="A128" s="96"/>
      <c r="B128" s="77"/>
      <c r="C128" s="51" t="s">
        <v>653</v>
      </c>
      <c r="D128" s="51" t="s">
        <v>600</v>
      </c>
      <c r="E128" s="51" t="s">
        <v>723</v>
      </c>
      <c r="F128" s="21" t="s">
        <v>385</v>
      </c>
      <c r="G128" s="21" t="s">
        <v>495</v>
      </c>
      <c r="H128" s="80">
        <v>0.23</v>
      </c>
      <c r="I128" s="52">
        <v>100000</v>
      </c>
      <c r="J128" s="52">
        <f t="shared" si="12"/>
        <v>23000</v>
      </c>
      <c r="K128" s="52">
        <v>0</v>
      </c>
      <c r="L128" s="52">
        <f t="shared" si="13"/>
        <v>0</v>
      </c>
      <c r="M128" s="52">
        <v>0</v>
      </c>
      <c r="N128" s="97">
        <f t="shared" si="14"/>
        <v>0</v>
      </c>
      <c r="O128" s="83">
        <f t="shared" si="15"/>
        <v>0</v>
      </c>
    </row>
    <row r="129" spans="1:15" ht="25.5" customHeight="1">
      <c r="A129" s="96"/>
      <c r="B129" s="77"/>
      <c r="C129" s="51" t="s">
        <v>653</v>
      </c>
      <c r="D129" s="51" t="s">
        <v>600</v>
      </c>
      <c r="E129" s="51" t="s">
        <v>724</v>
      </c>
      <c r="F129" s="21" t="s">
        <v>385</v>
      </c>
      <c r="G129" s="21" t="s">
        <v>495</v>
      </c>
      <c r="H129" s="80">
        <v>0.23</v>
      </c>
      <c r="I129" s="52">
        <v>100000</v>
      </c>
      <c r="J129" s="52">
        <f t="shared" si="12"/>
        <v>23000</v>
      </c>
      <c r="K129" s="52">
        <v>0</v>
      </c>
      <c r="L129" s="52">
        <f t="shared" si="13"/>
        <v>0</v>
      </c>
      <c r="M129" s="52">
        <v>0</v>
      </c>
      <c r="N129" s="97">
        <f t="shared" si="14"/>
        <v>0</v>
      </c>
      <c r="O129" s="83">
        <f t="shared" si="15"/>
        <v>0</v>
      </c>
    </row>
    <row r="130" spans="1:15" ht="25.5" customHeight="1">
      <c r="A130" s="96"/>
      <c r="B130" s="77"/>
      <c r="C130" s="51" t="s">
        <v>653</v>
      </c>
      <c r="D130" s="51" t="s">
        <v>600</v>
      </c>
      <c r="E130" s="51" t="s">
        <v>725</v>
      </c>
      <c r="F130" s="21" t="s">
        <v>385</v>
      </c>
      <c r="G130" s="21" t="s">
        <v>495</v>
      </c>
      <c r="H130" s="80">
        <v>0.23</v>
      </c>
      <c r="I130" s="52">
        <v>100000</v>
      </c>
      <c r="J130" s="52">
        <f aca="true" t="shared" si="16" ref="J130:J161">IF(G130="NEX",I130*H130,I130*1)</f>
        <v>23000</v>
      </c>
      <c r="K130" s="52">
        <v>0</v>
      </c>
      <c r="L130" s="52">
        <f aca="true" t="shared" si="17" ref="L130:L161">IF(G130="NEX",K130*H130,K130*1)</f>
        <v>0</v>
      </c>
      <c r="M130" s="52">
        <v>0</v>
      </c>
      <c r="N130" s="97">
        <f aca="true" t="shared" si="18" ref="N130:N161">IF(G130="NEX",M130*H130,M130*1)</f>
        <v>0</v>
      </c>
      <c r="O130" s="83">
        <f aca="true" t="shared" si="19" ref="O130:O161">N130/J130</f>
        <v>0</v>
      </c>
    </row>
    <row r="131" spans="1:15" ht="25.5" customHeight="1">
      <c r="A131" s="96"/>
      <c r="B131" s="77"/>
      <c r="C131" s="51" t="s">
        <v>653</v>
      </c>
      <c r="D131" s="51" t="s">
        <v>600</v>
      </c>
      <c r="E131" s="51" t="s">
        <v>726</v>
      </c>
      <c r="F131" s="21" t="s">
        <v>385</v>
      </c>
      <c r="G131" s="21" t="s">
        <v>495</v>
      </c>
      <c r="H131" s="80">
        <v>0.23</v>
      </c>
      <c r="I131" s="52">
        <v>80000</v>
      </c>
      <c r="J131" s="52">
        <f t="shared" si="16"/>
        <v>18400</v>
      </c>
      <c r="K131" s="52">
        <v>0</v>
      </c>
      <c r="L131" s="52">
        <f t="shared" si="17"/>
        <v>0</v>
      </c>
      <c r="M131" s="52">
        <v>0</v>
      </c>
      <c r="N131" s="97">
        <f t="shared" si="18"/>
        <v>0</v>
      </c>
      <c r="O131" s="83">
        <f t="shared" si="19"/>
        <v>0</v>
      </c>
    </row>
    <row r="132" spans="1:15" ht="25.5" customHeight="1">
      <c r="A132" s="96"/>
      <c r="B132" s="77"/>
      <c r="C132" s="51" t="s">
        <v>653</v>
      </c>
      <c r="D132" s="51" t="s">
        <v>600</v>
      </c>
      <c r="E132" s="51" t="s">
        <v>727</v>
      </c>
      <c r="F132" s="21" t="s">
        <v>385</v>
      </c>
      <c r="G132" s="21" t="s">
        <v>495</v>
      </c>
      <c r="H132" s="80">
        <v>0.23</v>
      </c>
      <c r="I132" s="52">
        <v>80000</v>
      </c>
      <c r="J132" s="52">
        <f t="shared" si="16"/>
        <v>18400</v>
      </c>
      <c r="K132" s="52">
        <v>0</v>
      </c>
      <c r="L132" s="52">
        <f t="shared" si="17"/>
        <v>0</v>
      </c>
      <c r="M132" s="52">
        <v>0</v>
      </c>
      <c r="N132" s="97">
        <f t="shared" si="18"/>
        <v>0</v>
      </c>
      <c r="O132" s="83">
        <f t="shared" si="19"/>
        <v>0</v>
      </c>
    </row>
    <row r="133" spans="1:15" ht="25.5" customHeight="1">
      <c r="A133" s="96"/>
      <c r="B133" s="77"/>
      <c r="C133" s="51" t="s">
        <v>653</v>
      </c>
      <c r="D133" s="51" t="s">
        <v>600</v>
      </c>
      <c r="E133" s="51" t="s">
        <v>728</v>
      </c>
      <c r="F133" s="21" t="s">
        <v>385</v>
      </c>
      <c r="G133" s="21" t="s">
        <v>495</v>
      </c>
      <c r="H133" s="80">
        <v>0.23</v>
      </c>
      <c r="I133" s="52">
        <v>50000</v>
      </c>
      <c r="J133" s="52">
        <f t="shared" si="16"/>
        <v>11500</v>
      </c>
      <c r="K133" s="52">
        <v>0</v>
      </c>
      <c r="L133" s="52">
        <f t="shared" si="17"/>
        <v>0</v>
      </c>
      <c r="M133" s="52">
        <v>0</v>
      </c>
      <c r="N133" s="97">
        <f t="shared" si="18"/>
        <v>0</v>
      </c>
      <c r="O133" s="83">
        <f t="shared" si="19"/>
        <v>0</v>
      </c>
    </row>
    <row r="134" spans="1:15" ht="25.5" customHeight="1">
      <c r="A134" s="96"/>
      <c r="B134" s="77"/>
      <c r="C134" s="51" t="s">
        <v>653</v>
      </c>
      <c r="D134" s="51" t="s">
        <v>600</v>
      </c>
      <c r="E134" s="51" t="s">
        <v>729</v>
      </c>
      <c r="F134" s="21" t="s">
        <v>363</v>
      </c>
      <c r="G134" s="21" t="s">
        <v>495</v>
      </c>
      <c r="H134" s="80">
        <v>0.23</v>
      </c>
      <c r="I134" s="52">
        <v>80000</v>
      </c>
      <c r="J134" s="52">
        <f t="shared" si="16"/>
        <v>18400</v>
      </c>
      <c r="K134" s="52">
        <v>0</v>
      </c>
      <c r="L134" s="52">
        <f t="shared" si="17"/>
        <v>0</v>
      </c>
      <c r="M134" s="52">
        <v>0</v>
      </c>
      <c r="N134" s="97">
        <f t="shared" si="18"/>
        <v>0</v>
      </c>
      <c r="O134" s="83">
        <f t="shared" si="19"/>
        <v>0</v>
      </c>
    </row>
    <row r="135" spans="1:31" ht="38.25" customHeight="1">
      <c r="A135" s="96"/>
      <c r="B135" s="77"/>
      <c r="C135" s="51" t="s">
        <v>653</v>
      </c>
      <c r="D135" s="51" t="s">
        <v>600</v>
      </c>
      <c r="E135" s="51" t="s">
        <v>730</v>
      </c>
      <c r="F135" s="21" t="s">
        <v>385</v>
      </c>
      <c r="G135" s="21" t="s">
        <v>495</v>
      </c>
      <c r="H135" s="80">
        <v>0.23</v>
      </c>
      <c r="I135" s="52">
        <v>100000</v>
      </c>
      <c r="J135" s="52">
        <f t="shared" si="16"/>
        <v>23000</v>
      </c>
      <c r="K135" s="52">
        <v>0</v>
      </c>
      <c r="L135" s="52">
        <f t="shared" si="17"/>
        <v>0</v>
      </c>
      <c r="M135" s="52">
        <v>0</v>
      </c>
      <c r="N135" s="97">
        <f t="shared" si="18"/>
        <v>0</v>
      </c>
      <c r="O135" s="83">
        <f t="shared" si="19"/>
        <v>0</v>
      </c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</row>
    <row r="136" spans="1:15" ht="25.5" customHeight="1">
      <c r="A136" s="96"/>
      <c r="B136" s="77"/>
      <c r="C136" s="51" t="s">
        <v>653</v>
      </c>
      <c r="D136" s="51" t="s">
        <v>600</v>
      </c>
      <c r="E136" s="51" t="s">
        <v>731</v>
      </c>
      <c r="F136" s="21" t="s">
        <v>385</v>
      </c>
      <c r="G136" s="21" t="s">
        <v>495</v>
      </c>
      <c r="H136" s="80">
        <v>0.23</v>
      </c>
      <c r="I136" s="52">
        <v>300000</v>
      </c>
      <c r="J136" s="52">
        <f t="shared" si="16"/>
        <v>69000</v>
      </c>
      <c r="K136" s="52">
        <v>0</v>
      </c>
      <c r="L136" s="52">
        <f t="shared" si="17"/>
        <v>0</v>
      </c>
      <c r="M136" s="52">
        <v>0</v>
      </c>
      <c r="N136" s="97">
        <f t="shared" si="18"/>
        <v>0</v>
      </c>
      <c r="O136" s="83">
        <f t="shared" si="19"/>
        <v>0</v>
      </c>
    </row>
    <row r="137" spans="1:15" ht="25.5" customHeight="1">
      <c r="A137" s="96"/>
      <c r="B137" s="77"/>
      <c r="C137" s="51" t="s">
        <v>653</v>
      </c>
      <c r="D137" s="51" t="s">
        <v>600</v>
      </c>
      <c r="E137" s="51" t="s">
        <v>732</v>
      </c>
      <c r="F137" s="21" t="s">
        <v>397</v>
      </c>
      <c r="G137" s="21" t="s">
        <v>495</v>
      </c>
      <c r="H137" s="80">
        <v>0.23</v>
      </c>
      <c r="I137" s="52">
        <v>300000</v>
      </c>
      <c r="J137" s="52">
        <f t="shared" si="16"/>
        <v>69000</v>
      </c>
      <c r="K137" s="52">
        <v>0</v>
      </c>
      <c r="L137" s="52">
        <f t="shared" si="17"/>
        <v>0</v>
      </c>
      <c r="M137" s="52">
        <v>0</v>
      </c>
      <c r="N137" s="97">
        <f t="shared" si="18"/>
        <v>0</v>
      </c>
      <c r="O137" s="83">
        <f t="shared" si="19"/>
        <v>0</v>
      </c>
    </row>
    <row r="138" spans="1:15" ht="25.5" customHeight="1">
      <c r="A138" s="96"/>
      <c r="B138" s="77"/>
      <c r="C138" s="51" t="s">
        <v>653</v>
      </c>
      <c r="D138" s="51" t="s">
        <v>600</v>
      </c>
      <c r="E138" s="51" t="s">
        <v>733</v>
      </c>
      <c r="F138" s="21" t="s">
        <v>385</v>
      </c>
      <c r="G138" s="21" t="s">
        <v>495</v>
      </c>
      <c r="H138" s="80">
        <v>0.23</v>
      </c>
      <c r="I138" s="52">
        <v>300000</v>
      </c>
      <c r="J138" s="52">
        <f t="shared" si="16"/>
        <v>69000</v>
      </c>
      <c r="K138" s="52">
        <v>0</v>
      </c>
      <c r="L138" s="52">
        <f t="shared" si="17"/>
        <v>0</v>
      </c>
      <c r="M138" s="52">
        <v>0</v>
      </c>
      <c r="N138" s="97">
        <f t="shared" si="18"/>
        <v>0</v>
      </c>
      <c r="O138" s="83">
        <f t="shared" si="19"/>
        <v>0</v>
      </c>
    </row>
    <row r="139" spans="1:15" ht="25.5" customHeight="1">
      <c r="A139" s="96"/>
      <c r="B139" s="77"/>
      <c r="C139" s="51" t="s">
        <v>653</v>
      </c>
      <c r="D139" s="51" t="s">
        <v>600</v>
      </c>
      <c r="E139" s="51" t="s">
        <v>734</v>
      </c>
      <c r="F139" s="21" t="s">
        <v>363</v>
      </c>
      <c r="G139" s="21" t="s">
        <v>495</v>
      </c>
      <c r="H139" s="80">
        <v>0.23</v>
      </c>
      <c r="I139" s="52">
        <v>300000</v>
      </c>
      <c r="J139" s="52">
        <f t="shared" si="16"/>
        <v>69000</v>
      </c>
      <c r="K139" s="52">
        <v>0</v>
      </c>
      <c r="L139" s="52">
        <f t="shared" si="17"/>
        <v>0</v>
      </c>
      <c r="M139" s="52">
        <v>0</v>
      </c>
      <c r="N139" s="97">
        <f t="shared" si="18"/>
        <v>0</v>
      </c>
      <c r="O139" s="83">
        <f t="shared" si="19"/>
        <v>0</v>
      </c>
    </row>
    <row r="140" spans="1:15" ht="25.5" customHeight="1">
      <c r="A140" s="96"/>
      <c r="B140" s="77"/>
      <c r="C140" s="51" t="s">
        <v>653</v>
      </c>
      <c r="D140" s="51" t="s">
        <v>600</v>
      </c>
      <c r="E140" s="51" t="s">
        <v>735</v>
      </c>
      <c r="F140" s="21" t="s">
        <v>385</v>
      </c>
      <c r="G140" s="21" t="s">
        <v>495</v>
      </c>
      <c r="H140" s="80">
        <v>0.23</v>
      </c>
      <c r="I140" s="52">
        <v>100000</v>
      </c>
      <c r="J140" s="52">
        <f t="shared" si="16"/>
        <v>23000</v>
      </c>
      <c r="K140" s="52">
        <v>100000</v>
      </c>
      <c r="L140" s="52">
        <f t="shared" si="17"/>
        <v>23000</v>
      </c>
      <c r="M140" s="52">
        <v>100000</v>
      </c>
      <c r="N140" s="97">
        <f t="shared" si="18"/>
        <v>23000</v>
      </c>
      <c r="O140" s="83">
        <f t="shared" si="19"/>
        <v>1</v>
      </c>
    </row>
    <row r="141" spans="1:15" ht="25.5" customHeight="1">
      <c r="A141" s="96"/>
      <c r="B141" s="77"/>
      <c r="C141" s="51" t="s">
        <v>653</v>
      </c>
      <c r="D141" s="51" t="s">
        <v>600</v>
      </c>
      <c r="E141" s="51" t="s">
        <v>736</v>
      </c>
      <c r="F141" s="21" t="s">
        <v>397</v>
      </c>
      <c r="G141" s="21" t="s">
        <v>495</v>
      </c>
      <c r="H141" s="80">
        <v>0.23</v>
      </c>
      <c r="I141" s="52">
        <v>50000</v>
      </c>
      <c r="J141" s="52">
        <f t="shared" si="16"/>
        <v>11500</v>
      </c>
      <c r="K141" s="52">
        <v>0</v>
      </c>
      <c r="L141" s="52">
        <f t="shared" si="17"/>
        <v>0</v>
      </c>
      <c r="M141" s="52">
        <v>0</v>
      </c>
      <c r="N141" s="97">
        <f t="shared" si="18"/>
        <v>0</v>
      </c>
      <c r="O141" s="83">
        <f t="shared" si="19"/>
        <v>0</v>
      </c>
    </row>
    <row r="142" spans="1:15" ht="25.5" customHeight="1">
      <c r="A142" s="96"/>
      <c r="B142" s="77"/>
      <c r="C142" s="51" t="s">
        <v>653</v>
      </c>
      <c r="D142" s="51" t="s">
        <v>600</v>
      </c>
      <c r="E142" s="51" t="s">
        <v>737</v>
      </c>
      <c r="F142" s="21" t="s">
        <v>385</v>
      </c>
      <c r="G142" s="21" t="s">
        <v>495</v>
      </c>
      <c r="H142" s="80">
        <v>0.23</v>
      </c>
      <c r="I142" s="52">
        <v>50000</v>
      </c>
      <c r="J142" s="52">
        <f t="shared" si="16"/>
        <v>11500</v>
      </c>
      <c r="K142" s="52">
        <v>0</v>
      </c>
      <c r="L142" s="52">
        <f t="shared" si="17"/>
        <v>0</v>
      </c>
      <c r="M142" s="52">
        <v>0</v>
      </c>
      <c r="N142" s="97">
        <f t="shared" si="18"/>
        <v>0</v>
      </c>
      <c r="O142" s="83">
        <f t="shared" si="19"/>
        <v>0</v>
      </c>
    </row>
    <row r="143" spans="1:15" ht="25.5" customHeight="1">
      <c r="A143" s="96"/>
      <c r="B143" s="77"/>
      <c r="C143" s="51" t="s">
        <v>653</v>
      </c>
      <c r="D143" s="51" t="s">
        <v>600</v>
      </c>
      <c r="E143" s="51" t="s">
        <v>738</v>
      </c>
      <c r="F143" s="21" t="s">
        <v>385</v>
      </c>
      <c r="G143" s="21" t="s">
        <v>495</v>
      </c>
      <c r="H143" s="80">
        <v>0.23</v>
      </c>
      <c r="I143" s="52">
        <v>50000</v>
      </c>
      <c r="J143" s="52">
        <f t="shared" si="16"/>
        <v>11500</v>
      </c>
      <c r="K143" s="52">
        <v>0</v>
      </c>
      <c r="L143" s="52">
        <f t="shared" si="17"/>
        <v>0</v>
      </c>
      <c r="M143" s="52">
        <v>0</v>
      </c>
      <c r="N143" s="97">
        <f t="shared" si="18"/>
        <v>0</v>
      </c>
      <c r="O143" s="83">
        <f t="shared" si="19"/>
        <v>0</v>
      </c>
    </row>
    <row r="144" spans="1:15" ht="25.5" customHeight="1">
      <c r="A144" s="96"/>
      <c r="B144" s="77"/>
      <c r="C144" s="51" t="s">
        <v>653</v>
      </c>
      <c r="D144" s="51" t="s">
        <v>600</v>
      </c>
      <c r="E144" s="51" t="s">
        <v>739</v>
      </c>
      <c r="F144" s="21" t="s">
        <v>385</v>
      </c>
      <c r="G144" s="21" t="s">
        <v>495</v>
      </c>
      <c r="H144" s="80">
        <v>0.23</v>
      </c>
      <c r="I144" s="52">
        <v>100000</v>
      </c>
      <c r="J144" s="52">
        <f t="shared" si="16"/>
        <v>23000</v>
      </c>
      <c r="K144" s="52">
        <v>0</v>
      </c>
      <c r="L144" s="52">
        <f t="shared" si="17"/>
        <v>0</v>
      </c>
      <c r="M144" s="52">
        <v>0</v>
      </c>
      <c r="N144" s="97">
        <f t="shared" si="18"/>
        <v>0</v>
      </c>
      <c r="O144" s="83">
        <f t="shared" si="19"/>
        <v>0</v>
      </c>
    </row>
    <row r="145" spans="1:15" ht="25.5" customHeight="1">
      <c r="A145" s="96"/>
      <c r="B145" s="77"/>
      <c r="C145" s="51" t="s">
        <v>653</v>
      </c>
      <c r="D145" s="51" t="s">
        <v>600</v>
      </c>
      <c r="E145" s="51" t="s">
        <v>740</v>
      </c>
      <c r="F145" s="21" t="s">
        <v>385</v>
      </c>
      <c r="G145" s="21" t="s">
        <v>495</v>
      </c>
      <c r="H145" s="80">
        <v>0.23</v>
      </c>
      <c r="I145" s="52">
        <v>50000</v>
      </c>
      <c r="J145" s="52">
        <f t="shared" si="16"/>
        <v>11500</v>
      </c>
      <c r="K145" s="52">
        <v>0</v>
      </c>
      <c r="L145" s="52">
        <f t="shared" si="17"/>
        <v>0</v>
      </c>
      <c r="M145" s="52">
        <v>0</v>
      </c>
      <c r="N145" s="97">
        <f t="shared" si="18"/>
        <v>0</v>
      </c>
      <c r="O145" s="83">
        <f t="shared" si="19"/>
        <v>0</v>
      </c>
    </row>
    <row r="146" spans="1:15" ht="25.5" customHeight="1">
      <c r="A146" s="96"/>
      <c r="B146" s="77"/>
      <c r="C146" s="51" t="s">
        <v>653</v>
      </c>
      <c r="D146" s="51" t="s">
        <v>600</v>
      </c>
      <c r="E146" s="51" t="s">
        <v>741</v>
      </c>
      <c r="F146" s="21" t="s">
        <v>385</v>
      </c>
      <c r="G146" s="21" t="s">
        <v>495</v>
      </c>
      <c r="H146" s="80">
        <v>0.23</v>
      </c>
      <c r="I146" s="52">
        <v>600000</v>
      </c>
      <c r="J146" s="52">
        <f t="shared" si="16"/>
        <v>138000</v>
      </c>
      <c r="K146" s="52">
        <v>0</v>
      </c>
      <c r="L146" s="52">
        <f t="shared" si="17"/>
        <v>0</v>
      </c>
      <c r="M146" s="52">
        <v>0</v>
      </c>
      <c r="N146" s="97">
        <f t="shared" si="18"/>
        <v>0</v>
      </c>
      <c r="O146" s="83">
        <f t="shared" si="19"/>
        <v>0</v>
      </c>
    </row>
    <row r="147" spans="1:15" ht="25.5" customHeight="1">
      <c r="A147" s="96"/>
      <c r="B147" s="77"/>
      <c r="C147" s="51" t="s">
        <v>653</v>
      </c>
      <c r="D147" s="51" t="s">
        <v>600</v>
      </c>
      <c r="E147" s="51" t="s">
        <v>742</v>
      </c>
      <c r="F147" s="21" t="s">
        <v>385</v>
      </c>
      <c r="G147" s="21" t="s">
        <v>495</v>
      </c>
      <c r="H147" s="80">
        <v>0.23</v>
      </c>
      <c r="I147" s="52">
        <v>250000</v>
      </c>
      <c r="J147" s="52">
        <f t="shared" si="16"/>
        <v>57500</v>
      </c>
      <c r="K147" s="52">
        <v>0</v>
      </c>
      <c r="L147" s="52">
        <f t="shared" si="17"/>
        <v>0</v>
      </c>
      <c r="M147" s="52">
        <v>0</v>
      </c>
      <c r="N147" s="97">
        <f t="shared" si="18"/>
        <v>0</v>
      </c>
      <c r="O147" s="83">
        <f t="shared" si="19"/>
        <v>0</v>
      </c>
    </row>
    <row r="148" spans="1:15" ht="25.5" customHeight="1">
      <c r="A148" s="96"/>
      <c r="B148" s="77"/>
      <c r="C148" s="51" t="s">
        <v>653</v>
      </c>
      <c r="D148" s="51" t="s">
        <v>600</v>
      </c>
      <c r="E148" s="51" t="s">
        <v>743</v>
      </c>
      <c r="F148" s="21" t="s">
        <v>385</v>
      </c>
      <c r="G148" s="21" t="s">
        <v>495</v>
      </c>
      <c r="H148" s="80">
        <v>0.23</v>
      </c>
      <c r="I148" s="52">
        <v>50000</v>
      </c>
      <c r="J148" s="52">
        <f t="shared" si="16"/>
        <v>11500</v>
      </c>
      <c r="K148" s="52">
        <v>0</v>
      </c>
      <c r="L148" s="52">
        <f t="shared" si="17"/>
        <v>0</v>
      </c>
      <c r="M148" s="52">
        <v>0</v>
      </c>
      <c r="N148" s="97">
        <f t="shared" si="18"/>
        <v>0</v>
      </c>
      <c r="O148" s="83">
        <f t="shared" si="19"/>
        <v>0</v>
      </c>
    </row>
    <row r="149" spans="1:15" ht="38.25" customHeight="1">
      <c r="A149" s="96"/>
      <c r="B149" s="77"/>
      <c r="C149" s="51" t="s">
        <v>653</v>
      </c>
      <c r="D149" s="51" t="s">
        <v>600</v>
      </c>
      <c r="E149" s="51" t="s">
        <v>744</v>
      </c>
      <c r="F149" s="21" t="s">
        <v>385</v>
      </c>
      <c r="G149" s="21" t="s">
        <v>495</v>
      </c>
      <c r="H149" s="80">
        <v>0.23</v>
      </c>
      <c r="I149" s="52">
        <v>100000</v>
      </c>
      <c r="J149" s="52">
        <f t="shared" si="16"/>
        <v>23000</v>
      </c>
      <c r="K149" s="52">
        <v>0</v>
      </c>
      <c r="L149" s="52">
        <f t="shared" si="17"/>
        <v>0</v>
      </c>
      <c r="M149" s="52">
        <v>0</v>
      </c>
      <c r="N149" s="97">
        <f t="shared" si="18"/>
        <v>0</v>
      </c>
      <c r="O149" s="83">
        <f t="shared" si="19"/>
        <v>0</v>
      </c>
    </row>
    <row r="150" spans="1:15" ht="38.25" customHeight="1">
      <c r="A150" s="96"/>
      <c r="B150" s="77"/>
      <c r="C150" s="51" t="s">
        <v>653</v>
      </c>
      <c r="D150" s="51" t="s">
        <v>600</v>
      </c>
      <c r="E150" s="51" t="s">
        <v>745</v>
      </c>
      <c r="F150" s="21" t="s">
        <v>385</v>
      </c>
      <c r="G150" s="21" t="s">
        <v>495</v>
      </c>
      <c r="H150" s="80">
        <v>0.23</v>
      </c>
      <c r="I150" s="52">
        <v>100000</v>
      </c>
      <c r="J150" s="52">
        <f t="shared" si="16"/>
        <v>23000</v>
      </c>
      <c r="K150" s="52">
        <v>0</v>
      </c>
      <c r="L150" s="52">
        <f t="shared" si="17"/>
        <v>0</v>
      </c>
      <c r="M150" s="52">
        <v>0</v>
      </c>
      <c r="N150" s="97">
        <f t="shared" si="18"/>
        <v>0</v>
      </c>
      <c r="O150" s="83">
        <f t="shared" si="19"/>
        <v>0</v>
      </c>
    </row>
    <row r="151" spans="1:15" ht="51" customHeight="1">
      <c r="A151" s="96"/>
      <c r="B151" s="77"/>
      <c r="C151" s="56" t="s">
        <v>653</v>
      </c>
      <c r="D151" s="56" t="s">
        <v>600</v>
      </c>
      <c r="E151" s="56" t="s">
        <v>746</v>
      </c>
      <c r="F151" s="37" t="s">
        <v>385</v>
      </c>
      <c r="G151" s="37" t="s">
        <v>500</v>
      </c>
      <c r="H151" s="86">
        <v>1</v>
      </c>
      <c r="I151" s="58">
        <v>100000</v>
      </c>
      <c r="J151" s="58">
        <f t="shared" si="16"/>
        <v>100000</v>
      </c>
      <c r="K151" s="58">
        <v>0</v>
      </c>
      <c r="L151" s="58">
        <f t="shared" si="17"/>
        <v>0</v>
      </c>
      <c r="M151" s="58">
        <v>0</v>
      </c>
      <c r="N151" s="97">
        <f t="shared" si="18"/>
        <v>0</v>
      </c>
      <c r="O151" s="87">
        <f t="shared" si="19"/>
        <v>0</v>
      </c>
    </row>
    <row r="152" spans="1:15" ht="25.5" customHeight="1">
      <c r="A152" s="96"/>
      <c r="B152" s="77"/>
      <c r="C152" s="51" t="s">
        <v>653</v>
      </c>
      <c r="D152" s="51" t="s">
        <v>600</v>
      </c>
      <c r="E152" s="51" t="s">
        <v>747</v>
      </c>
      <c r="F152" s="21" t="s">
        <v>597</v>
      </c>
      <c r="G152" s="21" t="s">
        <v>495</v>
      </c>
      <c r="H152" s="80">
        <v>0.23</v>
      </c>
      <c r="I152" s="52">
        <v>1574078804</v>
      </c>
      <c r="J152" s="52">
        <f t="shared" si="16"/>
        <v>362038124.92</v>
      </c>
      <c r="K152" s="52">
        <v>2201984675.06</v>
      </c>
      <c r="L152" s="52">
        <f t="shared" si="17"/>
        <v>506456475.2638</v>
      </c>
      <c r="M152" s="52">
        <v>2050997976.86</v>
      </c>
      <c r="N152" s="97">
        <f t="shared" si="18"/>
        <v>471729534.6778</v>
      </c>
      <c r="O152" s="83">
        <f t="shared" si="19"/>
        <v>1.30298303467912</v>
      </c>
    </row>
    <row r="153" spans="1:15" ht="25.5" customHeight="1">
      <c r="A153" s="96"/>
      <c r="B153" s="77"/>
      <c r="C153" s="51" t="s">
        <v>653</v>
      </c>
      <c r="D153" s="51" t="s">
        <v>600</v>
      </c>
      <c r="E153" s="51" t="s">
        <v>748</v>
      </c>
      <c r="F153" s="21" t="s">
        <v>682</v>
      </c>
      <c r="G153" s="21" t="s">
        <v>495</v>
      </c>
      <c r="H153" s="80">
        <v>0.23</v>
      </c>
      <c r="I153" s="52">
        <v>15000</v>
      </c>
      <c r="J153" s="52">
        <f t="shared" si="16"/>
        <v>3450</v>
      </c>
      <c r="K153" s="52">
        <v>0</v>
      </c>
      <c r="L153" s="52">
        <f t="shared" si="17"/>
        <v>0</v>
      </c>
      <c r="M153" s="52">
        <v>0</v>
      </c>
      <c r="N153" s="97">
        <f t="shared" si="18"/>
        <v>0</v>
      </c>
      <c r="O153" s="83">
        <f t="shared" si="19"/>
        <v>0</v>
      </c>
    </row>
    <row r="154" spans="1:15" ht="25.5" customHeight="1">
      <c r="A154" s="96"/>
      <c r="B154" s="77"/>
      <c r="C154" s="51" t="s">
        <v>653</v>
      </c>
      <c r="D154" s="51" t="s">
        <v>600</v>
      </c>
      <c r="E154" s="51" t="s">
        <v>749</v>
      </c>
      <c r="F154" s="21" t="s">
        <v>385</v>
      </c>
      <c r="G154" s="21" t="s">
        <v>495</v>
      </c>
      <c r="H154" s="80">
        <v>0.23</v>
      </c>
      <c r="I154" s="52">
        <v>87359581</v>
      </c>
      <c r="J154" s="52">
        <f t="shared" si="16"/>
        <v>20092703.630000003</v>
      </c>
      <c r="K154" s="52">
        <v>73490268.84</v>
      </c>
      <c r="L154" s="52">
        <f t="shared" si="17"/>
        <v>16902761.8332</v>
      </c>
      <c r="M154" s="52">
        <v>65118381.64</v>
      </c>
      <c r="N154" s="97">
        <f t="shared" si="18"/>
        <v>14977227.7772</v>
      </c>
      <c r="O154" s="83">
        <f t="shared" si="19"/>
        <v>0.7454062953896264</v>
      </c>
    </row>
    <row r="155" spans="1:15" ht="25.5" customHeight="1">
      <c r="A155" s="96"/>
      <c r="B155" s="77"/>
      <c r="C155" s="51" t="s">
        <v>653</v>
      </c>
      <c r="D155" s="51" t="s">
        <v>600</v>
      </c>
      <c r="E155" s="51" t="s">
        <v>750</v>
      </c>
      <c r="F155" s="21" t="s">
        <v>363</v>
      </c>
      <c r="G155" s="21" t="s">
        <v>495</v>
      </c>
      <c r="H155" s="80">
        <v>0.23</v>
      </c>
      <c r="I155" s="52">
        <v>14000</v>
      </c>
      <c r="J155" s="52">
        <f t="shared" si="16"/>
        <v>3220</v>
      </c>
      <c r="K155" s="52">
        <v>0</v>
      </c>
      <c r="L155" s="52">
        <f t="shared" si="17"/>
        <v>0</v>
      </c>
      <c r="M155" s="52">
        <v>0</v>
      </c>
      <c r="N155" s="97">
        <f t="shared" si="18"/>
        <v>0</v>
      </c>
      <c r="O155" s="83">
        <f t="shared" si="19"/>
        <v>0</v>
      </c>
    </row>
    <row r="156" spans="1:15" ht="25.5" customHeight="1">
      <c r="A156" s="96"/>
      <c r="B156" s="77"/>
      <c r="C156" s="51" t="s">
        <v>653</v>
      </c>
      <c r="D156" s="51" t="s">
        <v>600</v>
      </c>
      <c r="E156" s="56" t="s">
        <v>751</v>
      </c>
      <c r="F156" s="99" t="s">
        <v>385</v>
      </c>
      <c r="G156" s="99" t="s">
        <v>495</v>
      </c>
      <c r="H156" s="100">
        <v>0.23</v>
      </c>
      <c r="I156" s="101">
        <v>20800</v>
      </c>
      <c r="J156" s="101">
        <f t="shared" si="16"/>
        <v>4784</v>
      </c>
      <c r="K156" s="101">
        <v>15457.93</v>
      </c>
      <c r="L156" s="101">
        <f t="shared" si="17"/>
        <v>3555.3239000000003</v>
      </c>
      <c r="M156" s="101">
        <v>6037.54</v>
      </c>
      <c r="N156" s="102">
        <f t="shared" si="18"/>
        <v>1388.6342</v>
      </c>
      <c r="O156" s="103">
        <f t="shared" si="19"/>
        <v>0.29026634615384617</v>
      </c>
    </row>
    <row r="157" spans="1:15" ht="25.5" customHeight="1">
      <c r="A157" s="96"/>
      <c r="B157" s="77"/>
      <c r="C157" s="51" t="s">
        <v>653</v>
      </c>
      <c r="D157" s="51" t="s">
        <v>600</v>
      </c>
      <c r="E157" s="51" t="s">
        <v>752</v>
      </c>
      <c r="F157" s="21" t="s">
        <v>385</v>
      </c>
      <c r="G157" s="21" t="s">
        <v>495</v>
      </c>
      <c r="H157" s="80">
        <v>0.23</v>
      </c>
      <c r="I157" s="52">
        <v>36325037</v>
      </c>
      <c r="J157" s="52">
        <f t="shared" si="16"/>
        <v>8354758.510000001</v>
      </c>
      <c r="K157" s="52">
        <v>10848000</v>
      </c>
      <c r="L157" s="52">
        <f t="shared" si="17"/>
        <v>2495040</v>
      </c>
      <c r="M157" s="52">
        <v>10622000</v>
      </c>
      <c r="N157" s="97">
        <f t="shared" si="18"/>
        <v>2443060</v>
      </c>
      <c r="O157" s="83">
        <f t="shared" si="19"/>
        <v>0.292415393823274</v>
      </c>
    </row>
    <row r="158" spans="1:15" ht="25.5" customHeight="1">
      <c r="A158" s="96"/>
      <c r="B158" s="77"/>
      <c r="C158" s="51" t="s">
        <v>653</v>
      </c>
      <c r="D158" s="51" t="s">
        <v>600</v>
      </c>
      <c r="E158" s="51" t="s">
        <v>753</v>
      </c>
      <c r="F158" s="21" t="s">
        <v>385</v>
      </c>
      <c r="G158" s="21" t="s">
        <v>495</v>
      </c>
      <c r="H158" s="80">
        <v>0.23</v>
      </c>
      <c r="I158" s="52">
        <v>178712000</v>
      </c>
      <c r="J158" s="52">
        <f t="shared" si="16"/>
        <v>41103760</v>
      </c>
      <c r="K158" s="52">
        <v>165962523.04</v>
      </c>
      <c r="L158" s="52">
        <f t="shared" si="17"/>
        <v>38171380.2992</v>
      </c>
      <c r="M158" s="52">
        <v>119766851.31</v>
      </c>
      <c r="N158" s="97">
        <f t="shared" si="18"/>
        <v>27546375.8013</v>
      </c>
      <c r="O158" s="83">
        <f t="shared" si="19"/>
        <v>0.6701668120215766</v>
      </c>
    </row>
    <row r="159" spans="1:15" ht="25.5" customHeight="1">
      <c r="A159" s="96"/>
      <c r="B159" s="77"/>
      <c r="C159" s="51" t="s">
        <v>653</v>
      </c>
      <c r="D159" s="51" t="s">
        <v>600</v>
      </c>
      <c r="E159" s="51" t="s">
        <v>754</v>
      </c>
      <c r="F159" s="21" t="s">
        <v>385</v>
      </c>
      <c r="G159" s="21" t="s">
        <v>495</v>
      </c>
      <c r="H159" s="80">
        <v>0.23</v>
      </c>
      <c r="I159" s="52">
        <v>844771593</v>
      </c>
      <c r="J159" s="52">
        <f t="shared" si="16"/>
        <v>194297466.39000002</v>
      </c>
      <c r="K159" s="52">
        <v>829605402.03</v>
      </c>
      <c r="L159" s="52">
        <f t="shared" si="17"/>
        <v>190809242.4669</v>
      </c>
      <c r="M159" s="52">
        <v>810150065.55</v>
      </c>
      <c r="N159" s="97">
        <f t="shared" si="18"/>
        <v>186334515.0765</v>
      </c>
      <c r="O159" s="83">
        <f t="shared" si="19"/>
        <v>0.9590167002099939</v>
      </c>
    </row>
    <row r="160" spans="1:15" ht="25.5" customHeight="1">
      <c r="A160" s="96"/>
      <c r="B160" s="77"/>
      <c r="C160" s="51" t="s">
        <v>653</v>
      </c>
      <c r="D160" s="51" t="s">
        <v>600</v>
      </c>
      <c r="E160" s="51" t="s">
        <v>755</v>
      </c>
      <c r="F160" s="21" t="s">
        <v>385</v>
      </c>
      <c r="G160" s="21" t="s">
        <v>495</v>
      </c>
      <c r="H160" s="80">
        <v>0.23</v>
      </c>
      <c r="I160" s="52">
        <v>21493333</v>
      </c>
      <c r="J160" s="52">
        <f t="shared" si="16"/>
        <v>4943466.59</v>
      </c>
      <c r="K160" s="52">
        <v>21893773.25</v>
      </c>
      <c r="L160" s="52">
        <f t="shared" si="17"/>
        <v>5035567.8475</v>
      </c>
      <c r="M160" s="52">
        <v>21893773.25</v>
      </c>
      <c r="N160" s="97">
        <f t="shared" si="18"/>
        <v>5035567.8475</v>
      </c>
      <c r="O160" s="83">
        <f t="shared" si="19"/>
        <v>1.0186309052207028</v>
      </c>
    </row>
    <row r="161" spans="1:15" ht="38.25" customHeight="1">
      <c r="A161" s="96"/>
      <c r="B161" s="77"/>
      <c r="C161" s="51" t="s">
        <v>653</v>
      </c>
      <c r="D161" s="51" t="s">
        <v>600</v>
      </c>
      <c r="E161" s="51" t="s">
        <v>756</v>
      </c>
      <c r="F161" s="21" t="s">
        <v>385</v>
      </c>
      <c r="G161" s="21" t="s">
        <v>495</v>
      </c>
      <c r="H161" s="80">
        <v>0.23</v>
      </c>
      <c r="I161" s="52">
        <v>58372424</v>
      </c>
      <c r="J161" s="52">
        <f t="shared" si="16"/>
        <v>13425657.520000001</v>
      </c>
      <c r="K161" s="52">
        <v>75000000</v>
      </c>
      <c r="L161" s="52">
        <f t="shared" si="17"/>
        <v>17250000</v>
      </c>
      <c r="M161" s="52">
        <v>36257867.19</v>
      </c>
      <c r="N161" s="97">
        <f t="shared" si="18"/>
        <v>8339309.4536999995</v>
      </c>
      <c r="O161" s="83">
        <f t="shared" si="19"/>
        <v>0.6211471908379202</v>
      </c>
    </row>
    <row r="162" spans="1:16" ht="25.5" customHeight="1">
      <c r="A162" s="96"/>
      <c r="B162" s="77"/>
      <c r="C162" s="51" t="s">
        <v>757</v>
      </c>
      <c r="D162" s="51" t="s">
        <v>600</v>
      </c>
      <c r="E162" s="56" t="s">
        <v>751</v>
      </c>
      <c r="F162" s="37" t="s">
        <v>385</v>
      </c>
      <c r="G162" s="37" t="s">
        <v>495</v>
      </c>
      <c r="H162" s="85">
        <v>0.23</v>
      </c>
      <c r="I162" s="58">
        <v>322091340</v>
      </c>
      <c r="J162" s="52">
        <f>IF(G162="NEX",I162*H162,I162*1)</f>
        <v>74081008.2</v>
      </c>
      <c r="K162" s="104">
        <v>351615613.97</v>
      </c>
      <c r="L162" s="52">
        <f>IF(G162="NEX",K162*H162,K162*1)</f>
        <v>80871591.21310002</v>
      </c>
      <c r="M162" s="58">
        <v>284278693.82</v>
      </c>
      <c r="N162" s="97">
        <f>IF(G162="NEX",M162*H162,M162*1)</f>
        <v>65384099.578600004</v>
      </c>
      <c r="O162" s="87">
        <f>N162/J162</f>
        <v>0.8826027232523544</v>
      </c>
      <c r="P162" s="105"/>
    </row>
    <row r="163" spans="1:15" ht="51" customHeight="1">
      <c r="A163" s="96"/>
      <c r="B163" s="77"/>
      <c r="C163" s="51" t="s">
        <v>758</v>
      </c>
      <c r="D163" s="51" t="s">
        <v>600</v>
      </c>
      <c r="E163" s="51" t="s">
        <v>759</v>
      </c>
      <c r="F163" s="21" t="s">
        <v>385</v>
      </c>
      <c r="G163" s="21" t="s">
        <v>495</v>
      </c>
      <c r="H163" s="80">
        <v>0.23</v>
      </c>
      <c r="I163" s="52">
        <v>47560</v>
      </c>
      <c r="J163" s="52">
        <f>IF(G163="NEX",I163*H163,I163*1)</f>
        <v>10938.800000000001</v>
      </c>
      <c r="K163" s="52">
        <v>1492</v>
      </c>
      <c r="L163" s="52">
        <f>IF(G163="NEX",K163*H163,K163*1)</f>
        <v>343.16</v>
      </c>
      <c r="M163" s="52">
        <v>0</v>
      </c>
      <c r="N163" s="97">
        <f>IF(G163="NEX",M163*H163,M163*1)</f>
        <v>0</v>
      </c>
      <c r="O163" s="83">
        <f>N163/J163</f>
        <v>0</v>
      </c>
    </row>
    <row r="164" spans="1:15" ht="51" customHeight="1">
      <c r="A164" s="96"/>
      <c r="B164" s="77"/>
      <c r="C164" s="51" t="s">
        <v>758</v>
      </c>
      <c r="D164" s="51" t="s">
        <v>600</v>
      </c>
      <c r="E164" s="51" t="s">
        <v>760</v>
      </c>
      <c r="F164" s="21" t="s">
        <v>385</v>
      </c>
      <c r="G164" s="21" t="s">
        <v>495</v>
      </c>
      <c r="H164" s="80">
        <v>0.23</v>
      </c>
      <c r="I164" s="52">
        <v>100000</v>
      </c>
      <c r="J164" s="52">
        <f>IF(G164="NEX",I164*H164,I164*1)</f>
        <v>23000</v>
      </c>
      <c r="K164" s="52">
        <v>0</v>
      </c>
      <c r="L164" s="52">
        <f>IF(G164="NEX",K164*H164,K164*1)</f>
        <v>0</v>
      </c>
      <c r="M164" s="52">
        <v>0</v>
      </c>
      <c r="N164" s="97">
        <f>IF(G164="NEX",M164*H164,M164*1)</f>
        <v>0</v>
      </c>
      <c r="O164" s="83">
        <f>N164/J164</f>
        <v>0</v>
      </c>
    </row>
    <row r="165" spans="1:15" ht="12.75" customHeight="1">
      <c r="A165" s="96"/>
      <c r="B165" s="77"/>
      <c r="C165" s="51" t="s">
        <v>758</v>
      </c>
      <c r="D165" s="51" t="s">
        <v>600</v>
      </c>
      <c r="E165" s="51" t="s">
        <v>761</v>
      </c>
      <c r="F165" s="21" t="s">
        <v>385</v>
      </c>
      <c r="G165" s="21" t="s">
        <v>495</v>
      </c>
      <c r="H165" s="80">
        <v>0.23</v>
      </c>
      <c r="I165" s="52">
        <v>109487676</v>
      </c>
      <c r="J165" s="52">
        <f>IF(G165="NEX",I165*H165,I165*1)</f>
        <v>25182165.48</v>
      </c>
      <c r="K165" s="52">
        <v>68967181.03</v>
      </c>
      <c r="L165" s="52">
        <f>IF(G165="NEX",K165*H165,K165*1)</f>
        <v>15862451.6369</v>
      </c>
      <c r="M165" s="52">
        <v>60925117.6</v>
      </c>
      <c r="N165" s="97">
        <f>IF(G165="NEX",M165*H165,M165*1)</f>
        <v>14012777.048</v>
      </c>
      <c r="O165" s="83">
        <f>N165/J165</f>
        <v>0.5564563960605028</v>
      </c>
    </row>
    <row r="166" spans="1:15" ht="25.5" customHeight="1">
      <c r="A166" s="95"/>
      <c r="B166" s="78"/>
      <c r="C166" s="51" t="s">
        <v>758</v>
      </c>
      <c r="D166" s="51" t="s">
        <v>600</v>
      </c>
      <c r="E166" s="51" t="s">
        <v>762</v>
      </c>
      <c r="F166" s="21" t="s">
        <v>385</v>
      </c>
      <c r="G166" s="21" t="s">
        <v>495</v>
      </c>
      <c r="H166" s="80">
        <v>0.23</v>
      </c>
      <c r="I166" s="52">
        <v>15278109</v>
      </c>
      <c r="J166" s="52">
        <f>IF(G166="NEX",I166*H166,I166*1)</f>
        <v>3513965.0700000003</v>
      </c>
      <c r="K166" s="52">
        <v>15429380.15</v>
      </c>
      <c r="L166" s="52">
        <f>IF(G166="NEX",K166*H166,K166*1)</f>
        <v>3548757.4345000004</v>
      </c>
      <c r="M166" s="52">
        <v>13585957.86</v>
      </c>
      <c r="N166" s="97">
        <f>IF(G166="NEX",M166*H166,M166*1)</f>
        <v>3124770.3078</v>
      </c>
      <c r="O166" s="83">
        <f>N166/J166</f>
        <v>0.8892434174936178</v>
      </c>
    </row>
    <row r="167" spans="1:15" ht="24.75" customHeight="1">
      <c r="A167" s="106" t="s">
        <v>555</v>
      </c>
      <c r="B167" s="107"/>
      <c r="C167" s="108"/>
      <c r="D167" s="110"/>
      <c r="E167" s="110"/>
      <c r="F167" s="110"/>
      <c r="G167" s="110"/>
      <c r="H167" s="109"/>
      <c r="I167" s="111">
        <f aca="true" t="shared" si="20" ref="I167:N167">SUM(I2:I166)</f>
        <v>9876831814</v>
      </c>
      <c r="J167" s="112">
        <f t="shared" si="20"/>
        <v>2271843797.2200007</v>
      </c>
      <c r="K167" s="111">
        <f t="shared" si="20"/>
        <v>10252040944.420002</v>
      </c>
      <c r="L167" s="112">
        <f t="shared" si="20"/>
        <v>2357969417.2166</v>
      </c>
      <c r="M167" s="111">
        <f t="shared" si="20"/>
        <v>9720219997.12</v>
      </c>
      <c r="N167" s="112">
        <f t="shared" si="20"/>
        <v>2235650599.3375998</v>
      </c>
      <c r="O167" s="113">
        <f>N167/J167</f>
        <v>0.9840688000087463</v>
      </c>
    </row>
    <row r="168" ht="15.75" customHeight="1">
      <c r="C168" s="114"/>
    </row>
    <row r="169" ht="15.75" customHeight="1">
      <c r="C169" s="114"/>
    </row>
    <row r="170" ht="15.75" customHeight="1">
      <c r="C170" s="114"/>
    </row>
    <row r="171" ht="15.75" customHeight="1">
      <c r="C171" s="114"/>
    </row>
    <row r="172" ht="15.75" customHeight="1">
      <c r="C172" s="114"/>
    </row>
    <row r="173" ht="15.75" customHeight="1">
      <c r="C173" s="114"/>
    </row>
    <row r="174" ht="15.75" customHeight="1">
      <c r="C174" s="114"/>
    </row>
    <row r="175" ht="15.75" customHeight="1">
      <c r="C175" s="114"/>
    </row>
    <row r="176" ht="15.75" customHeight="1">
      <c r="C176" s="114"/>
    </row>
    <row r="177" ht="15.75" customHeight="1">
      <c r="C177" s="114"/>
    </row>
    <row r="178" ht="15.75" customHeight="1">
      <c r="C178" s="114"/>
    </row>
    <row r="179" ht="15.75" customHeight="1">
      <c r="C179" s="114"/>
    </row>
    <row r="180" ht="15.75" customHeight="1">
      <c r="C180" s="114"/>
    </row>
    <row r="181" ht="15.75" customHeight="1">
      <c r="C181" s="114"/>
    </row>
    <row r="182" ht="15.75" customHeight="1">
      <c r="C182" s="114"/>
    </row>
    <row r="183" ht="15.75" customHeight="1">
      <c r="C183" s="114"/>
    </row>
    <row r="184" ht="15.75" customHeight="1">
      <c r="C184" s="114"/>
    </row>
    <row r="185" ht="15.75" customHeight="1">
      <c r="C185" s="114"/>
    </row>
    <row r="186" ht="15.75" customHeight="1">
      <c r="C186" s="114"/>
    </row>
    <row r="187" ht="15.75" customHeight="1">
      <c r="C187" s="114"/>
    </row>
    <row r="188" ht="15.75" customHeight="1">
      <c r="C188" s="114"/>
    </row>
    <row r="189" ht="15.75" customHeight="1">
      <c r="C189" s="114"/>
    </row>
    <row r="190" ht="15.75" customHeight="1">
      <c r="C190" s="114"/>
    </row>
    <row r="191" ht="15.75" customHeight="1">
      <c r="C191" s="114"/>
    </row>
    <row r="192" ht="15.75" customHeight="1">
      <c r="C192" s="114"/>
    </row>
    <row r="193" ht="15.75" customHeight="1">
      <c r="C193" s="114"/>
    </row>
    <row r="194" ht="15.75" customHeight="1">
      <c r="C194" s="114"/>
    </row>
    <row r="195" ht="15.75" customHeight="1">
      <c r="C195" s="114"/>
    </row>
    <row r="196" ht="15.75" customHeight="1">
      <c r="C196" s="114"/>
    </row>
    <row r="197" ht="15.75" customHeight="1">
      <c r="C197" s="114"/>
    </row>
    <row r="198" ht="15.75" customHeight="1">
      <c r="C198" s="114"/>
    </row>
    <row r="199" ht="15.75" customHeight="1">
      <c r="C199" s="114"/>
    </row>
    <row r="200" ht="15.75" customHeight="1">
      <c r="C200" s="114"/>
    </row>
    <row r="201" ht="15.75" customHeight="1">
      <c r="C201" s="114"/>
    </row>
    <row r="202" ht="15.75" customHeight="1">
      <c r="C202" s="114"/>
    </row>
    <row r="203" ht="15.75" customHeight="1">
      <c r="C203" s="114"/>
    </row>
    <row r="204" ht="15.75" customHeight="1">
      <c r="C204" s="114"/>
    </row>
    <row r="205" ht="15.75" customHeight="1">
      <c r="C205" s="114"/>
    </row>
    <row r="206" ht="15.75" customHeight="1">
      <c r="C206" s="114"/>
    </row>
    <row r="207" ht="15.75" customHeight="1">
      <c r="C207" s="114"/>
    </row>
    <row r="208" ht="15.75" customHeight="1">
      <c r="C208" s="114"/>
    </row>
    <row r="209" ht="15.75" customHeight="1">
      <c r="C209" s="114"/>
    </row>
    <row r="210" ht="15.75" customHeight="1">
      <c r="C210" s="114"/>
    </row>
    <row r="211" ht="15.75" customHeight="1">
      <c r="C211" s="114"/>
    </row>
    <row r="212" ht="15.75" customHeight="1">
      <c r="C212" s="114"/>
    </row>
    <row r="213" ht="15.75" customHeight="1">
      <c r="C213" s="114"/>
    </row>
    <row r="214" ht="15.75" customHeight="1">
      <c r="C214" s="114"/>
    </row>
    <row r="215" ht="15.75" customHeight="1">
      <c r="C215" s="114"/>
    </row>
    <row r="216" ht="15.75" customHeight="1">
      <c r="C216" s="114"/>
    </row>
    <row r="217" ht="15.75" customHeight="1">
      <c r="C217" s="114"/>
    </row>
    <row r="218" ht="15.75" customHeight="1">
      <c r="C218" s="114"/>
    </row>
    <row r="219" ht="15.75" customHeight="1">
      <c r="C219" s="114"/>
    </row>
    <row r="220" ht="15.75" customHeight="1">
      <c r="C220" s="114"/>
    </row>
    <row r="221" ht="15.75" customHeight="1">
      <c r="C221" s="114"/>
    </row>
    <row r="222" ht="15.75" customHeight="1">
      <c r="C222" s="114"/>
    </row>
    <row r="223" ht="15.75" customHeight="1">
      <c r="C223" s="114"/>
    </row>
    <row r="224" ht="15.75" customHeight="1">
      <c r="C224" s="114"/>
    </row>
    <row r="225" ht="15.75" customHeight="1">
      <c r="C225" s="114"/>
    </row>
    <row r="226" ht="15.75" customHeight="1">
      <c r="C226" s="114"/>
    </row>
    <row r="227" ht="15.75" customHeight="1">
      <c r="C227" s="114"/>
    </row>
    <row r="228" ht="15.75" customHeight="1">
      <c r="C228" s="114"/>
    </row>
    <row r="229" ht="15.75" customHeight="1">
      <c r="C229" s="114"/>
    </row>
    <row r="230" ht="15.75" customHeight="1">
      <c r="C230" s="114"/>
    </row>
    <row r="231" ht="15.75" customHeight="1">
      <c r="C231" s="114"/>
    </row>
    <row r="232" ht="15.75" customHeight="1">
      <c r="C232" s="114"/>
    </row>
    <row r="233" ht="15.75" customHeight="1">
      <c r="C233" s="114"/>
    </row>
    <row r="234" ht="15.75" customHeight="1">
      <c r="C234" s="114"/>
    </row>
    <row r="235" ht="15.75" customHeight="1">
      <c r="C235" s="114"/>
    </row>
    <row r="236" ht="15.75" customHeight="1">
      <c r="C236" s="114"/>
    </row>
    <row r="237" ht="15.75" customHeight="1">
      <c r="C237" s="114"/>
    </row>
    <row r="238" ht="15.75" customHeight="1">
      <c r="C238" s="114"/>
    </row>
    <row r="239" ht="15.75" customHeight="1">
      <c r="C239" s="114"/>
    </row>
    <row r="240" ht="15.75" customHeight="1">
      <c r="C240" s="114"/>
    </row>
    <row r="241" ht="15.75" customHeight="1">
      <c r="C241" s="114"/>
    </row>
    <row r="242" ht="15.75" customHeight="1">
      <c r="C242" s="114"/>
    </row>
    <row r="243" ht="15.75" customHeight="1">
      <c r="C243" s="114"/>
    </row>
    <row r="244" ht="15.75" customHeight="1">
      <c r="C244" s="114"/>
    </row>
    <row r="245" ht="15.75" customHeight="1">
      <c r="C245" s="114"/>
    </row>
    <row r="246" ht="15.75" customHeight="1">
      <c r="C246" s="114"/>
    </row>
    <row r="247" ht="15.75" customHeight="1">
      <c r="C247" s="114"/>
    </row>
    <row r="248" ht="15.75" customHeight="1">
      <c r="C248" s="114"/>
    </row>
    <row r="249" ht="15.75" customHeight="1">
      <c r="C249" s="114"/>
    </row>
    <row r="250" ht="15.75" customHeight="1">
      <c r="C250" s="114"/>
    </row>
    <row r="251" ht="15.75" customHeight="1">
      <c r="C251" s="114"/>
    </row>
    <row r="252" ht="15.75" customHeight="1">
      <c r="C252" s="114"/>
    </row>
    <row r="253" ht="15.75" customHeight="1">
      <c r="C253" s="114"/>
    </row>
    <row r="254" ht="15.75" customHeight="1">
      <c r="C254" s="114"/>
    </row>
    <row r="255" ht="15.75" customHeight="1">
      <c r="C255" s="114"/>
    </row>
    <row r="256" ht="15.75" customHeight="1">
      <c r="C256" s="114"/>
    </row>
    <row r="257" ht="15.75" customHeight="1">
      <c r="C257" s="114"/>
    </row>
    <row r="258" ht="15.75" customHeight="1">
      <c r="C258" s="114"/>
    </row>
    <row r="259" ht="15.75" customHeight="1">
      <c r="C259" s="114"/>
    </row>
    <row r="260" ht="15.75" customHeight="1">
      <c r="C260" s="114"/>
    </row>
    <row r="261" ht="15.75" customHeight="1">
      <c r="C261" s="114"/>
    </row>
    <row r="262" ht="15.75" customHeight="1">
      <c r="C262" s="114"/>
    </row>
    <row r="263" ht="15.75" customHeight="1">
      <c r="C263" s="114"/>
    </row>
    <row r="264" ht="15.75" customHeight="1">
      <c r="C264" s="114"/>
    </row>
    <row r="265" ht="15.75" customHeight="1">
      <c r="C265" s="114"/>
    </row>
    <row r="266" ht="15.75" customHeight="1">
      <c r="C266" s="114"/>
    </row>
    <row r="267" ht="15.75" customHeight="1">
      <c r="C267" s="114"/>
    </row>
    <row r="268" ht="15.75" customHeight="1">
      <c r="C268" s="114"/>
    </row>
    <row r="269" ht="15.75" customHeight="1">
      <c r="C269" s="114"/>
    </row>
    <row r="270" ht="15.75" customHeight="1">
      <c r="C270" s="114"/>
    </row>
    <row r="271" ht="15.75" customHeight="1">
      <c r="C271" s="114"/>
    </row>
    <row r="272" ht="15.75" customHeight="1">
      <c r="C272" s="114"/>
    </row>
    <row r="273" ht="15.75" customHeight="1">
      <c r="C273" s="114"/>
    </row>
    <row r="274" ht="15.75" customHeight="1">
      <c r="C274" s="114"/>
    </row>
    <row r="275" ht="15.75" customHeight="1">
      <c r="C275" s="114"/>
    </row>
    <row r="276" ht="15.75" customHeight="1">
      <c r="C276" s="114"/>
    </row>
    <row r="277" ht="15.75" customHeight="1">
      <c r="C277" s="114"/>
    </row>
    <row r="278" ht="15.75" customHeight="1">
      <c r="C278" s="114"/>
    </row>
    <row r="279" ht="15.75" customHeight="1">
      <c r="C279" s="114"/>
    </row>
    <row r="280" ht="15.75" customHeight="1">
      <c r="C280" s="114"/>
    </row>
    <row r="281" ht="15.75" customHeight="1">
      <c r="C281" s="114"/>
    </row>
    <row r="282" ht="15.75" customHeight="1">
      <c r="C282" s="114"/>
    </row>
    <row r="283" ht="15.75" customHeight="1">
      <c r="C283" s="114"/>
    </row>
    <row r="284" ht="15.75" customHeight="1">
      <c r="C284" s="114"/>
    </row>
    <row r="285" ht="15.75" customHeight="1">
      <c r="C285" s="114"/>
    </row>
    <row r="286" ht="15.75" customHeight="1">
      <c r="C286" s="114"/>
    </row>
    <row r="287" ht="15.75" customHeight="1">
      <c r="C287" s="114"/>
    </row>
    <row r="288" ht="15.75" customHeight="1">
      <c r="C288" s="114"/>
    </row>
    <row r="289" ht="15.75" customHeight="1">
      <c r="C289" s="114"/>
    </row>
    <row r="290" ht="15.75" customHeight="1">
      <c r="C290" s="114"/>
    </row>
    <row r="291" ht="15.75" customHeight="1">
      <c r="C291" s="114"/>
    </row>
    <row r="292" ht="15.75" customHeight="1">
      <c r="C292" s="114"/>
    </row>
    <row r="293" ht="15.75" customHeight="1">
      <c r="C293" s="114"/>
    </row>
    <row r="294" ht="15.75" customHeight="1">
      <c r="C294" s="114"/>
    </row>
    <row r="295" ht="15.75" customHeight="1">
      <c r="C295" s="114"/>
    </row>
    <row r="296" ht="15.75" customHeight="1">
      <c r="C296" s="114"/>
    </row>
    <row r="297" ht="15.75" customHeight="1">
      <c r="C297" s="114"/>
    </row>
    <row r="298" ht="15.75" customHeight="1">
      <c r="C298" s="114"/>
    </row>
    <row r="299" ht="15.75" customHeight="1">
      <c r="C299" s="114"/>
    </row>
    <row r="300" ht="15.75" customHeight="1">
      <c r="C300" s="114"/>
    </row>
    <row r="301" ht="15.75" customHeight="1">
      <c r="C301" s="114"/>
    </row>
    <row r="302" ht="15.75" customHeight="1">
      <c r="C302" s="114"/>
    </row>
    <row r="303" ht="15.75" customHeight="1">
      <c r="C303" s="114"/>
    </row>
    <row r="304" ht="15.75" customHeight="1">
      <c r="C304" s="114"/>
    </row>
    <row r="305" ht="15.75" customHeight="1">
      <c r="C305" s="114"/>
    </row>
    <row r="306" ht="15.75" customHeight="1">
      <c r="C306" s="114"/>
    </row>
    <row r="307" ht="15.75" customHeight="1">
      <c r="C307" s="114"/>
    </row>
    <row r="308" ht="15.75" customHeight="1">
      <c r="C308" s="114"/>
    </row>
    <row r="309" ht="15.75" customHeight="1">
      <c r="C309" s="114"/>
    </row>
    <row r="310" ht="15.75" customHeight="1">
      <c r="C310" s="114"/>
    </row>
    <row r="311" ht="15.75" customHeight="1">
      <c r="C311" s="114"/>
    </row>
    <row r="312" ht="15.75" customHeight="1">
      <c r="C312" s="114"/>
    </row>
    <row r="313" ht="15.75" customHeight="1">
      <c r="C313" s="114"/>
    </row>
    <row r="314" ht="15.75" customHeight="1">
      <c r="C314" s="114"/>
    </row>
    <row r="315" ht="15.75" customHeight="1">
      <c r="C315" s="114"/>
    </row>
    <row r="316" ht="15.75" customHeight="1">
      <c r="C316" s="114"/>
    </row>
    <row r="317" ht="15.75" customHeight="1">
      <c r="C317" s="114"/>
    </row>
    <row r="318" ht="15.75" customHeight="1">
      <c r="C318" s="114"/>
    </row>
    <row r="319" ht="15.75" customHeight="1">
      <c r="C319" s="114"/>
    </row>
    <row r="320" ht="15.75" customHeight="1">
      <c r="C320" s="114"/>
    </row>
    <row r="321" ht="15.75" customHeight="1">
      <c r="C321" s="114"/>
    </row>
    <row r="322" ht="15.75" customHeight="1">
      <c r="C322" s="114"/>
    </row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4">
    <mergeCell ref="A2:A166"/>
    <mergeCell ref="B2:B166"/>
    <mergeCell ref="A167:B167"/>
    <mergeCell ref="C167:H167"/>
  </mergeCells>
  <printOptions/>
  <pageMargins left="0.25" right="0.25" top="0.75" bottom="0.75" header="0" footer="0"/>
  <pageSetup cellComments="atEnd" fitToHeight="0" fitToWidth="1"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outlinePr summaryBelow="0" summaryRight="0"/>
    <pageSetUpPr fitToPage="1"/>
  </sheetPr>
  <dimension ref="A1:AE4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4.421875" defaultRowHeight="15" customHeight="1"/>
  <cols>
    <col min="1" max="1" width="6.28125" style="1" customWidth="1"/>
    <col min="2" max="2" width="7.7109375" style="1" customWidth="1"/>
    <col min="3" max="3" width="26.7109375" style="1" customWidth="1"/>
    <col min="4" max="4" width="43.421875" style="1" customWidth="1"/>
    <col min="5" max="5" width="58.57421875" style="1" customWidth="1"/>
    <col min="6" max="6" width="15.7109375" style="1" customWidth="1"/>
    <col min="7" max="7" width="6.8515625" style="1" customWidth="1"/>
    <col min="8" max="8" width="5.7109375" style="1" customWidth="1"/>
    <col min="9" max="9" width="16.140625" style="1" customWidth="1"/>
    <col min="10" max="10" width="17.28125" style="1" customWidth="1"/>
    <col min="11" max="11" width="15.57421875" style="1" customWidth="1"/>
    <col min="12" max="12" width="15.7109375" style="1" customWidth="1"/>
    <col min="13" max="13" width="15.140625" style="1" customWidth="1"/>
    <col min="14" max="14" width="14.28125" style="1" customWidth="1"/>
    <col min="15" max="15" width="7.140625" style="1" customWidth="1"/>
    <col min="16" max="16384" width="14.421875" style="1" customWidth="1"/>
  </cols>
  <sheetData>
    <row r="1" spans="1:15" ht="36.75" customHeight="1">
      <c r="A1" s="39" t="s">
        <v>475</v>
      </c>
      <c r="B1" s="40" t="s">
        <v>476</v>
      </c>
      <c r="C1" s="73" t="s">
        <v>477</v>
      </c>
      <c r="D1" s="73" t="s">
        <v>478</v>
      </c>
      <c r="E1" s="73" t="s">
        <v>479</v>
      </c>
      <c r="F1" s="73" t="s">
        <v>480</v>
      </c>
      <c r="G1" s="73" t="s">
        <v>481</v>
      </c>
      <c r="H1" s="73" t="s">
        <v>482</v>
      </c>
      <c r="I1" s="73" t="s">
        <v>483</v>
      </c>
      <c r="J1" s="74" t="s">
        <v>484</v>
      </c>
      <c r="K1" s="73" t="s">
        <v>485</v>
      </c>
      <c r="L1" s="74" t="s">
        <v>486</v>
      </c>
      <c r="M1" s="75" t="s">
        <v>487</v>
      </c>
      <c r="N1" s="44" t="s">
        <v>488</v>
      </c>
      <c r="O1" s="44" t="s">
        <v>489</v>
      </c>
    </row>
    <row r="2" spans="1:15" ht="38.25" customHeight="1">
      <c r="A2" s="94" t="s">
        <v>763</v>
      </c>
      <c r="B2" s="76" t="s">
        <v>764</v>
      </c>
      <c r="C2" s="21" t="s">
        <v>765</v>
      </c>
      <c r="D2" s="21" t="s">
        <v>766</v>
      </c>
      <c r="E2" s="51" t="s">
        <v>767</v>
      </c>
      <c r="F2" s="21" t="s">
        <v>399</v>
      </c>
      <c r="G2" s="21" t="s">
        <v>495</v>
      </c>
      <c r="H2" s="115">
        <v>0.23</v>
      </c>
      <c r="I2" s="52">
        <v>11680000</v>
      </c>
      <c r="J2" s="116">
        <f aca="true" t="shared" si="0" ref="J2:J21">IF(G2="NEX",I2*H2,I2*1)</f>
        <v>2686400</v>
      </c>
      <c r="K2" s="52">
        <v>0</v>
      </c>
      <c r="L2" s="52">
        <f aca="true" t="shared" si="1" ref="L2:L21">IF(G2="NEX",K2*H2,K2*1)</f>
        <v>0</v>
      </c>
      <c r="M2" s="52">
        <v>0</v>
      </c>
      <c r="N2" s="117">
        <f aca="true" t="shared" si="2" ref="N2:N21">IF(G2="NEX",M2*H2,M2*1)</f>
        <v>0</v>
      </c>
      <c r="O2" s="83">
        <f aca="true" t="shared" si="3" ref="O2:O22">N2/J2</f>
        <v>0</v>
      </c>
    </row>
    <row r="3" spans="1:15" ht="25.5" customHeight="1">
      <c r="A3" s="96"/>
      <c r="B3" s="77"/>
      <c r="C3" s="21" t="s">
        <v>765</v>
      </c>
      <c r="D3" s="21" t="s">
        <v>766</v>
      </c>
      <c r="E3" s="51" t="s">
        <v>768</v>
      </c>
      <c r="F3" s="21" t="s">
        <v>399</v>
      </c>
      <c r="G3" s="21" t="s">
        <v>495</v>
      </c>
      <c r="H3" s="115">
        <v>0.23</v>
      </c>
      <c r="I3" s="52">
        <v>200000</v>
      </c>
      <c r="J3" s="116">
        <f t="shared" si="0"/>
        <v>46000</v>
      </c>
      <c r="K3" s="52">
        <v>0</v>
      </c>
      <c r="L3" s="52">
        <f t="shared" si="1"/>
        <v>0</v>
      </c>
      <c r="M3" s="52">
        <v>0</v>
      </c>
      <c r="N3" s="117">
        <f t="shared" si="2"/>
        <v>0</v>
      </c>
      <c r="O3" s="83">
        <f t="shared" si="3"/>
        <v>0</v>
      </c>
    </row>
    <row r="4" spans="1:31" ht="25.5" customHeight="1">
      <c r="A4" s="96"/>
      <c r="B4" s="77"/>
      <c r="C4" s="21" t="s">
        <v>765</v>
      </c>
      <c r="D4" s="21" t="s">
        <v>766</v>
      </c>
      <c r="E4" s="51" t="s">
        <v>769</v>
      </c>
      <c r="F4" s="118" t="s">
        <v>377</v>
      </c>
      <c r="G4" s="21" t="s">
        <v>495</v>
      </c>
      <c r="H4" s="115">
        <v>0.23</v>
      </c>
      <c r="I4" s="52">
        <v>513481541</v>
      </c>
      <c r="J4" s="116">
        <f t="shared" si="0"/>
        <v>118100754.43</v>
      </c>
      <c r="K4" s="52">
        <v>344823244.6</v>
      </c>
      <c r="L4" s="52">
        <f t="shared" si="1"/>
        <v>79309346.25800002</v>
      </c>
      <c r="M4" s="52">
        <v>308965757.77</v>
      </c>
      <c r="N4" s="117">
        <f t="shared" si="2"/>
        <v>71062124.2871</v>
      </c>
      <c r="O4" s="83">
        <f t="shared" si="3"/>
        <v>0.601707623546296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15" ht="25.5" customHeight="1">
      <c r="A5" s="96"/>
      <c r="B5" s="77"/>
      <c r="C5" s="21" t="s">
        <v>765</v>
      </c>
      <c r="D5" s="21" t="s">
        <v>766</v>
      </c>
      <c r="E5" s="51" t="s">
        <v>770</v>
      </c>
      <c r="F5" s="118" t="s">
        <v>377</v>
      </c>
      <c r="G5" s="21" t="s">
        <v>495</v>
      </c>
      <c r="H5" s="115">
        <v>0.23</v>
      </c>
      <c r="I5" s="52">
        <v>112123334</v>
      </c>
      <c r="J5" s="116">
        <f t="shared" si="0"/>
        <v>25788366.82</v>
      </c>
      <c r="K5" s="52">
        <v>33340489.38</v>
      </c>
      <c r="L5" s="52">
        <f t="shared" si="1"/>
        <v>7668312.5574</v>
      </c>
      <c r="M5" s="52">
        <v>24607802.19</v>
      </c>
      <c r="N5" s="117">
        <f t="shared" si="2"/>
        <v>5659794.5037</v>
      </c>
      <c r="O5" s="83">
        <f t="shared" si="3"/>
        <v>0.21947083904943462</v>
      </c>
    </row>
    <row r="6" spans="1:31" ht="25.5" customHeight="1">
      <c r="A6" s="96"/>
      <c r="B6" s="77"/>
      <c r="C6" s="21" t="s">
        <v>765</v>
      </c>
      <c r="D6" s="21" t="s">
        <v>766</v>
      </c>
      <c r="E6" s="51" t="s">
        <v>771</v>
      </c>
      <c r="F6" s="118" t="s">
        <v>377</v>
      </c>
      <c r="G6" s="21" t="s">
        <v>495</v>
      </c>
      <c r="H6" s="115">
        <v>0.23</v>
      </c>
      <c r="I6" s="52">
        <v>226498042</v>
      </c>
      <c r="J6" s="116">
        <f t="shared" si="0"/>
        <v>52094549.660000004</v>
      </c>
      <c r="K6" s="52">
        <v>61711025.28</v>
      </c>
      <c r="L6" s="52">
        <f t="shared" si="1"/>
        <v>14193535.8144</v>
      </c>
      <c r="M6" s="52">
        <v>43812997.67</v>
      </c>
      <c r="N6" s="117">
        <f t="shared" si="2"/>
        <v>10076989.464100001</v>
      </c>
      <c r="O6" s="83">
        <f t="shared" si="3"/>
        <v>0.19343654048011594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15" ht="12.75" customHeight="1">
      <c r="A7" s="96"/>
      <c r="B7" s="77"/>
      <c r="C7" s="21" t="s">
        <v>772</v>
      </c>
      <c r="D7" s="21" t="s">
        <v>766</v>
      </c>
      <c r="E7" s="51" t="s">
        <v>773</v>
      </c>
      <c r="F7" s="21" t="s">
        <v>774</v>
      </c>
      <c r="G7" s="21" t="s">
        <v>495</v>
      </c>
      <c r="H7" s="115">
        <v>0.23</v>
      </c>
      <c r="I7" s="52">
        <v>5000000</v>
      </c>
      <c r="J7" s="116">
        <f t="shared" si="0"/>
        <v>1150000</v>
      </c>
      <c r="K7" s="52">
        <v>0</v>
      </c>
      <c r="L7" s="52">
        <f t="shared" si="1"/>
        <v>0</v>
      </c>
      <c r="M7" s="52">
        <v>0</v>
      </c>
      <c r="N7" s="117">
        <f t="shared" si="2"/>
        <v>0</v>
      </c>
      <c r="O7" s="83">
        <f t="shared" si="3"/>
        <v>0</v>
      </c>
    </row>
    <row r="8" spans="1:15" ht="12.75" customHeight="1">
      <c r="A8" s="96"/>
      <c r="B8" s="77"/>
      <c r="C8" s="21" t="s">
        <v>772</v>
      </c>
      <c r="D8" s="21" t="s">
        <v>766</v>
      </c>
      <c r="E8" s="51" t="s">
        <v>775</v>
      </c>
      <c r="F8" s="37" t="s">
        <v>776</v>
      </c>
      <c r="G8" s="21" t="s">
        <v>495</v>
      </c>
      <c r="H8" s="115">
        <v>0.23</v>
      </c>
      <c r="I8" s="52">
        <v>6100600</v>
      </c>
      <c r="J8" s="116">
        <f t="shared" si="0"/>
        <v>1403138</v>
      </c>
      <c r="K8" s="52">
        <v>2719635.54</v>
      </c>
      <c r="L8" s="52">
        <f t="shared" si="1"/>
        <v>625516.1742</v>
      </c>
      <c r="M8" s="52">
        <v>2625463.81</v>
      </c>
      <c r="N8" s="117">
        <f t="shared" si="2"/>
        <v>603856.6763</v>
      </c>
      <c r="O8" s="83">
        <f t="shared" si="3"/>
        <v>0.43036157263220015</v>
      </c>
    </row>
    <row r="9" spans="1:15" ht="38.25" customHeight="1">
      <c r="A9" s="96"/>
      <c r="B9" s="77"/>
      <c r="C9" s="21" t="s">
        <v>772</v>
      </c>
      <c r="D9" s="21" t="s">
        <v>766</v>
      </c>
      <c r="E9" s="56" t="s">
        <v>777</v>
      </c>
      <c r="F9" s="37" t="s">
        <v>365</v>
      </c>
      <c r="G9" s="37" t="s">
        <v>495</v>
      </c>
      <c r="H9" s="119">
        <v>0.23</v>
      </c>
      <c r="I9" s="58">
        <v>300000</v>
      </c>
      <c r="J9" s="116">
        <f t="shared" si="0"/>
        <v>69000</v>
      </c>
      <c r="K9" s="58">
        <v>0</v>
      </c>
      <c r="L9" s="52">
        <f t="shared" si="1"/>
        <v>0</v>
      </c>
      <c r="M9" s="58">
        <v>0</v>
      </c>
      <c r="N9" s="117">
        <f t="shared" si="2"/>
        <v>0</v>
      </c>
      <c r="O9" s="87">
        <f t="shared" si="3"/>
        <v>0</v>
      </c>
    </row>
    <row r="10" spans="1:15" ht="25.5" customHeight="1">
      <c r="A10" s="96"/>
      <c r="B10" s="77"/>
      <c r="C10" s="21" t="s">
        <v>772</v>
      </c>
      <c r="D10" s="21" t="s">
        <v>766</v>
      </c>
      <c r="E10" s="51" t="s">
        <v>778</v>
      </c>
      <c r="F10" s="21" t="s">
        <v>365</v>
      </c>
      <c r="G10" s="21" t="s">
        <v>495</v>
      </c>
      <c r="H10" s="115">
        <v>0.23</v>
      </c>
      <c r="I10" s="52">
        <v>350000</v>
      </c>
      <c r="J10" s="116">
        <f t="shared" si="0"/>
        <v>80500</v>
      </c>
      <c r="K10" s="52">
        <v>0</v>
      </c>
      <c r="L10" s="52">
        <f t="shared" si="1"/>
        <v>0</v>
      </c>
      <c r="M10" s="52">
        <v>0</v>
      </c>
      <c r="N10" s="117">
        <f t="shared" si="2"/>
        <v>0</v>
      </c>
      <c r="O10" s="83">
        <f t="shared" si="3"/>
        <v>0</v>
      </c>
    </row>
    <row r="11" spans="1:31" ht="38.25" customHeight="1">
      <c r="A11" s="96"/>
      <c r="B11" s="77"/>
      <c r="C11" s="21" t="s">
        <v>772</v>
      </c>
      <c r="D11" s="21" t="s">
        <v>766</v>
      </c>
      <c r="E11" s="51" t="s">
        <v>779</v>
      </c>
      <c r="F11" s="21" t="s">
        <v>365</v>
      </c>
      <c r="G11" s="21" t="s">
        <v>495</v>
      </c>
      <c r="H11" s="115">
        <v>0.23</v>
      </c>
      <c r="I11" s="52">
        <v>300000</v>
      </c>
      <c r="J11" s="116">
        <f t="shared" si="0"/>
        <v>69000</v>
      </c>
      <c r="K11" s="52">
        <v>0</v>
      </c>
      <c r="L11" s="52">
        <f t="shared" si="1"/>
        <v>0</v>
      </c>
      <c r="M11" s="52">
        <v>0</v>
      </c>
      <c r="N11" s="117">
        <f t="shared" si="2"/>
        <v>0</v>
      </c>
      <c r="O11" s="83">
        <f t="shared" si="3"/>
        <v>0</v>
      </c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1:15" ht="38.25" customHeight="1">
      <c r="A12" s="96"/>
      <c r="B12" s="77"/>
      <c r="C12" s="21" t="s">
        <v>772</v>
      </c>
      <c r="D12" s="21" t="s">
        <v>766</v>
      </c>
      <c r="E12" s="51" t="s">
        <v>780</v>
      </c>
      <c r="F12" s="21" t="s">
        <v>365</v>
      </c>
      <c r="G12" s="21" t="s">
        <v>495</v>
      </c>
      <c r="H12" s="115">
        <v>0.23</v>
      </c>
      <c r="I12" s="52">
        <v>300000</v>
      </c>
      <c r="J12" s="116">
        <f t="shared" si="0"/>
        <v>69000</v>
      </c>
      <c r="K12" s="52">
        <v>0</v>
      </c>
      <c r="L12" s="52">
        <f t="shared" si="1"/>
        <v>0</v>
      </c>
      <c r="M12" s="52">
        <v>0</v>
      </c>
      <c r="N12" s="117">
        <f t="shared" si="2"/>
        <v>0</v>
      </c>
      <c r="O12" s="83">
        <f t="shared" si="3"/>
        <v>0</v>
      </c>
    </row>
    <row r="13" spans="1:15" ht="38.25" customHeight="1">
      <c r="A13" s="96"/>
      <c r="B13" s="77"/>
      <c r="C13" s="21" t="s">
        <v>772</v>
      </c>
      <c r="D13" s="21" t="s">
        <v>766</v>
      </c>
      <c r="E13" s="51" t="s">
        <v>781</v>
      </c>
      <c r="F13" s="21" t="s">
        <v>383</v>
      </c>
      <c r="G13" s="21" t="s">
        <v>495</v>
      </c>
      <c r="H13" s="115">
        <v>0.23</v>
      </c>
      <c r="I13" s="52">
        <v>200000</v>
      </c>
      <c r="J13" s="116">
        <f t="shared" si="0"/>
        <v>46000</v>
      </c>
      <c r="K13" s="52">
        <v>0</v>
      </c>
      <c r="L13" s="52">
        <f t="shared" si="1"/>
        <v>0</v>
      </c>
      <c r="M13" s="52">
        <v>0</v>
      </c>
      <c r="N13" s="117">
        <f t="shared" si="2"/>
        <v>0</v>
      </c>
      <c r="O13" s="83">
        <f t="shared" si="3"/>
        <v>0</v>
      </c>
    </row>
    <row r="14" spans="1:15" ht="38.25" customHeight="1">
      <c r="A14" s="96"/>
      <c r="B14" s="77"/>
      <c r="C14" s="21" t="s">
        <v>772</v>
      </c>
      <c r="D14" s="21" t="s">
        <v>766</v>
      </c>
      <c r="E14" s="51" t="s">
        <v>782</v>
      </c>
      <c r="F14" s="21" t="s">
        <v>383</v>
      </c>
      <c r="G14" s="21" t="s">
        <v>495</v>
      </c>
      <c r="H14" s="115">
        <v>0.23</v>
      </c>
      <c r="I14" s="52">
        <v>300000</v>
      </c>
      <c r="J14" s="116">
        <f t="shared" si="0"/>
        <v>69000</v>
      </c>
      <c r="K14" s="52">
        <v>300000</v>
      </c>
      <c r="L14" s="52">
        <f t="shared" si="1"/>
        <v>69000</v>
      </c>
      <c r="M14" s="52">
        <v>0</v>
      </c>
      <c r="N14" s="117">
        <f t="shared" si="2"/>
        <v>0</v>
      </c>
      <c r="O14" s="83">
        <f t="shared" si="3"/>
        <v>0</v>
      </c>
    </row>
    <row r="15" spans="1:15" ht="38.25" customHeight="1">
      <c r="A15" s="96"/>
      <c r="B15" s="77"/>
      <c r="C15" s="21" t="s">
        <v>772</v>
      </c>
      <c r="D15" s="21" t="s">
        <v>766</v>
      </c>
      <c r="E15" s="51" t="s">
        <v>783</v>
      </c>
      <c r="F15" s="21" t="s">
        <v>383</v>
      </c>
      <c r="G15" s="21" t="s">
        <v>495</v>
      </c>
      <c r="H15" s="115">
        <v>0.23</v>
      </c>
      <c r="I15" s="52">
        <v>100000</v>
      </c>
      <c r="J15" s="116">
        <f t="shared" si="0"/>
        <v>23000</v>
      </c>
      <c r="K15" s="52">
        <v>100000</v>
      </c>
      <c r="L15" s="52">
        <f t="shared" si="1"/>
        <v>23000</v>
      </c>
      <c r="M15" s="52">
        <v>0</v>
      </c>
      <c r="N15" s="117">
        <f t="shared" si="2"/>
        <v>0</v>
      </c>
      <c r="O15" s="83">
        <f t="shared" si="3"/>
        <v>0</v>
      </c>
    </row>
    <row r="16" spans="1:15" ht="12.75" customHeight="1">
      <c r="A16" s="96"/>
      <c r="B16" s="77"/>
      <c r="C16" s="21" t="s">
        <v>772</v>
      </c>
      <c r="D16" s="21" t="s">
        <v>766</v>
      </c>
      <c r="E16" s="51" t="s">
        <v>784</v>
      </c>
      <c r="F16" s="21" t="s">
        <v>399</v>
      </c>
      <c r="G16" s="21" t="s">
        <v>495</v>
      </c>
      <c r="H16" s="115">
        <v>0.23</v>
      </c>
      <c r="I16" s="52">
        <v>123029000</v>
      </c>
      <c r="J16" s="116">
        <f t="shared" si="0"/>
        <v>28296670</v>
      </c>
      <c r="K16" s="52">
        <v>120580797.75</v>
      </c>
      <c r="L16" s="52">
        <f t="shared" si="1"/>
        <v>27733583.4825</v>
      </c>
      <c r="M16" s="52">
        <v>120430200</v>
      </c>
      <c r="N16" s="117">
        <f t="shared" si="2"/>
        <v>27698946</v>
      </c>
      <c r="O16" s="83">
        <f t="shared" si="3"/>
        <v>0.9788765250469401</v>
      </c>
    </row>
    <row r="17" spans="1:15" ht="25.5" customHeight="1">
      <c r="A17" s="96"/>
      <c r="B17" s="77"/>
      <c r="C17" s="21" t="s">
        <v>772</v>
      </c>
      <c r="D17" s="21" t="s">
        <v>766</v>
      </c>
      <c r="E17" s="51" t="s">
        <v>785</v>
      </c>
      <c r="F17" s="21" t="s">
        <v>383</v>
      </c>
      <c r="G17" s="21" t="s">
        <v>495</v>
      </c>
      <c r="H17" s="115">
        <v>0.23</v>
      </c>
      <c r="I17" s="52">
        <v>46187858</v>
      </c>
      <c r="J17" s="116">
        <f t="shared" si="0"/>
        <v>10623207.34</v>
      </c>
      <c r="K17" s="52">
        <v>2343875.25</v>
      </c>
      <c r="L17" s="52">
        <f t="shared" si="1"/>
        <v>539091.3075</v>
      </c>
      <c r="M17" s="52">
        <v>1493027.45</v>
      </c>
      <c r="N17" s="117">
        <f t="shared" si="2"/>
        <v>343396.3135</v>
      </c>
      <c r="O17" s="83">
        <f t="shared" si="3"/>
        <v>0.03232510695776366</v>
      </c>
    </row>
    <row r="18" spans="1:15" ht="12.75" customHeight="1">
      <c r="A18" s="96"/>
      <c r="B18" s="77"/>
      <c r="C18" s="21" t="s">
        <v>772</v>
      </c>
      <c r="D18" s="21" t="s">
        <v>766</v>
      </c>
      <c r="E18" s="56" t="s">
        <v>786</v>
      </c>
      <c r="F18" s="37" t="s">
        <v>373</v>
      </c>
      <c r="G18" s="37" t="s">
        <v>495</v>
      </c>
      <c r="H18" s="119">
        <v>0.23</v>
      </c>
      <c r="I18" s="58">
        <v>120001004</v>
      </c>
      <c r="J18" s="116">
        <f t="shared" si="0"/>
        <v>27600230.92</v>
      </c>
      <c r="K18" s="58">
        <v>22436041.1</v>
      </c>
      <c r="L18" s="52">
        <f t="shared" si="1"/>
        <v>5160289.453000001</v>
      </c>
      <c r="M18" s="58">
        <v>22436041.1</v>
      </c>
      <c r="N18" s="117">
        <f t="shared" si="2"/>
        <v>5160289.453000001</v>
      </c>
      <c r="O18" s="87">
        <f t="shared" si="3"/>
        <v>0.1869654448891111</v>
      </c>
    </row>
    <row r="19" spans="1:15" ht="12.75" customHeight="1">
      <c r="A19" s="96"/>
      <c r="B19" s="77"/>
      <c r="C19" s="21" t="s">
        <v>772</v>
      </c>
      <c r="D19" s="21" t="s">
        <v>766</v>
      </c>
      <c r="E19" s="51" t="s">
        <v>787</v>
      </c>
      <c r="F19" s="21" t="s">
        <v>367</v>
      </c>
      <c r="G19" s="21" t="s">
        <v>495</v>
      </c>
      <c r="H19" s="115">
        <v>0.23</v>
      </c>
      <c r="I19" s="52">
        <v>4930122</v>
      </c>
      <c r="J19" s="116">
        <f t="shared" si="0"/>
        <v>1133928.06</v>
      </c>
      <c r="K19" s="52">
        <v>5473228.09</v>
      </c>
      <c r="L19" s="52">
        <f t="shared" si="1"/>
        <v>1258842.4607</v>
      </c>
      <c r="M19" s="52">
        <v>2990223.58</v>
      </c>
      <c r="N19" s="117">
        <f t="shared" si="2"/>
        <v>687751.4234000001</v>
      </c>
      <c r="O19" s="83">
        <f t="shared" si="3"/>
        <v>0.6065212138766546</v>
      </c>
    </row>
    <row r="20" spans="1:15" ht="12.75" customHeight="1">
      <c r="A20" s="96"/>
      <c r="B20" s="77"/>
      <c r="C20" s="21" t="s">
        <v>772</v>
      </c>
      <c r="D20" s="21" t="s">
        <v>766</v>
      </c>
      <c r="E20" s="51" t="s">
        <v>788</v>
      </c>
      <c r="F20" s="21" t="s">
        <v>383</v>
      </c>
      <c r="G20" s="21" t="s">
        <v>495</v>
      </c>
      <c r="H20" s="115">
        <v>0.23</v>
      </c>
      <c r="I20" s="52">
        <v>11126000</v>
      </c>
      <c r="J20" s="116">
        <f t="shared" si="0"/>
        <v>2558980</v>
      </c>
      <c r="K20" s="52">
        <v>2453531.63</v>
      </c>
      <c r="L20" s="52">
        <f t="shared" si="1"/>
        <v>564312.2749</v>
      </c>
      <c r="M20" s="52">
        <v>1965620.63</v>
      </c>
      <c r="N20" s="117">
        <f t="shared" si="2"/>
        <v>452092.7449</v>
      </c>
      <c r="O20" s="83">
        <f t="shared" si="3"/>
        <v>0.17666912007909402</v>
      </c>
    </row>
    <row r="21" spans="1:15" ht="12.75" customHeight="1">
      <c r="A21" s="95"/>
      <c r="B21" s="78"/>
      <c r="C21" s="21" t="s">
        <v>772</v>
      </c>
      <c r="D21" s="21" t="s">
        <v>789</v>
      </c>
      <c r="E21" s="51" t="s">
        <v>790</v>
      </c>
      <c r="F21" s="21" t="s">
        <v>401</v>
      </c>
      <c r="G21" s="21" t="s">
        <v>495</v>
      </c>
      <c r="H21" s="115">
        <v>0.23</v>
      </c>
      <c r="I21" s="52">
        <v>109277403</v>
      </c>
      <c r="J21" s="116">
        <f t="shared" si="0"/>
        <v>25133802.69</v>
      </c>
      <c r="K21" s="52">
        <v>98462007.35</v>
      </c>
      <c r="L21" s="52">
        <f t="shared" si="1"/>
        <v>22646261.6905</v>
      </c>
      <c r="M21" s="52">
        <v>74389743.32</v>
      </c>
      <c r="N21" s="117">
        <f t="shared" si="2"/>
        <v>17109640.9636</v>
      </c>
      <c r="O21" s="83">
        <f t="shared" si="3"/>
        <v>0.6807422328658377</v>
      </c>
    </row>
    <row r="22" spans="1:15" ht="12.75" customHeight="1">
      <c r="A22" s="106" t="s">
        <v>555</v>
      </c>
      <c r="B22" s="107"/>
      <c r="C22" s="121"/>
      <c r="D22" s="123"/>
      <c r="E22" s="123"/>
      <c r="F22" s="123"/>
      <c r="G22" s="123"/>
      <c r="H22" s="122"/>
      <c r="I22" s="124">
        <f aca="true" t="shared" si="4" ref="I22:N22">SUM(I2:I21)</f>
        <v>1291484904</v>
      </c>
      <c r="J22" s="125">
        <f t="shared" si="4"/>
        <v>297041527.92</v>
      </c>
      <c r="K22" s="124">
        <f t="shared" si="4"/>
        <v>694743875.97</v>
      </c>
      <c r="L22" s="125">
        <f t="shared" si="4"/>
        <v>159791091.4731</v>
      </c>
      <c r="M22" s="124">
        <f t="shared" si="4"/>
        <v>603716877.52</v>
      </c>
      <c r="N22" s="125">
        <f t="shared" si="4"/>
        <v>138854881.8296</v>
      </c>
      <c r="O22" s="113">
        <f t="shared" si="3"/>
        <v>0.4674594922868723</v>
      </c>
    </row>
    <row r="23" ht="15.75" customHeight="1">
      <c r="C23" s="114"/>
    </row>
    <row r="24" ht="15.75" customHeight="1">
      <c r="C24" s="114"/>
    </row>
    <row r="25" ht="15.75" customHeight="1">
      <c r="C25" s="114"/>
    </row>
    <row r="26" ht="15.75" customHeight="1">
      <c r="C26" s="114"/>
    </row>
    <row r="27" ht="15.75" customHeight="1">
      <c r="C27" s="114"/>
    </row>
    <row r="28" ht="15.75" customHeight="1">
      <c r="C28" s="114"/>
    </row>
    <row r="29" ht="15.75" customHeight="1">
      <c r="C29" s="114"/>
    </row>
    <row r="30" ht="15.75" customHeight="1">
      <c r="C30" s="114"/>
    </row>
    <row r="31" ht="15.75" customHeight="1">
      <c r="C31" s="114"/>
    </row>
    <row r="32" ht="15.75" customHeight="1">
      <c r="C32" s="114"/>
    </row>
    <row r="33" ht="15.75" customHeight="1">
      <c r="C33" s="114"/>
    </row>
    <row r="34" ht="15.75" customHeight="1">
      <c r="C34" s="114"/>
    </row>
    <row r="35" ht="15.75" customHeight="1">
      <c r="C35" s="114"/>
    </row>
    <row r="36" ht="15.75" customHeight="1">
      <c r="C36" s="114"/>
    </row>
    <row r="37" ht="15.75" customHeight="1">
      <c r="C37" s="114"/>
    </row>
    <row r="38" ht="15.75" customHeight="1">
      <c r="C38" s="114"/>
    </row>
    <row r="39" ht="15.75" customHeight="1">
      <c r="C39" s="114"/>
    </row>
    <row r="40" ht="15.75" customHeight="1">
      <c r="C40" s="114"/>
    </row>
    <row r="41" ht="15.75" customHeight="1">
      <c r="C41" s="114"/>
    </row>
    <row r="42" ht="15.75" customHeight="1">
      <c r="C42" s="114"/>
    </row>
    <row r="43" ht="15.75" customHeight="1">
      <c r="C43" s="114"/>
    </row>
    <row r="44" ht="15.75" customHeight="1">
      <c r="C44" s="114"/>
    </row>
    <row r="45" ht="15.75" customHeight="1">
      <c r="C45" s="114"/>
    </row>
    <row r="46" ht="15.75" customHeight="1">
      <c r="C46" s="114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</sheetData>
  <mergeCells count="4">
    <mergeCell ref="A2:A21"/>
    <mergeCell ref="B2:B21"/>
    <mergeCell ref="A22:B22"/>
    <mergeCell ref="C22:H22"/>
  </mergeCells>
  <printOptions horizontalCentered="1"/>
  <pageMargins left="0.7" right="0.7" top="0.75" bottom="0.75" header="0" footer="0"/>
  <pageSetup cellComments="atEnd" fitToHeight="0" fitToWidth="1" horizontalDpi="600" verticalDpi="600" orientation="landscape" pageOrder="overThenDown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outlinePr summaryBelow="0" summaryRight="0"/>
    <pageSetUpPr fitToPage="1"/>
  </sheetPr>
  <dimension ref="A1:O71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4.421875" defaultRowHeight="15" customHeight="1"/>
  <cols>
    <col min="1" max="1" width="6.28125" style="1" customWidth="1"/>
    <col min="2" max="2" width="6.421875" style="1" customWidth="1"/>
    <col min="3" max="3" width="28.00390625" style="1" customWidth="1"/>
    <col min="4" max="4" width="24.8515625" style="1" customWidth="1"/>
    <col min="5" max="5" width="46.421875" style="1" customWidth="1"/>
    <col min="6" max="6" width="11.57421875" style="1" customWidth="1"/>
    <col min="7" max="8" width="6.8515625" style="1" customWidth="1"/>
    <col min="9" max="9" width="16.7109375" style="1" customWidth="1"/>
    <col min="10" max="10" width="15.00390625" style="1" customWidth="1"/>
    <col min="11" max="11" width="16.00390625" style="1" customWidth="1"/>
    <col min="12" max="12" width="15.57421875" style="1" customWidth="1"/>
    <col min="13" max="13" width="17.57421875" style="1" customWidth="1"/>
    <col min="14" max="14" width="15.140625" style="1" customWidth="1"/>
    <col min="15" max="15" width="6.7109375" style="1" customWidth="1"/>
    <col min="16" max="16384" width="14.421875" style="1" customWidth="1"/>
  </cols>
  <sheetData>
    <row r="1" spans="1:15" ht="30" customHeight="1">
      <c r="A1" s="39" t="s">
        <v>475</v>
      </c>
      <c r="B1" s="40" t="s">
        <v>476</v>
      </c>
      <c r="C1" s="73" t="s">
        <v>477</v>
      </c>
      <c r="D1" s="73" t="s">
        <v>478</v>
      </c>
      <c r="E1" s="73" t="s">
        <v>479</v>
      </c>
      <c r="F1" s="73" t="s">
        <v>480</v>
      </c>
      <c r="G1" s="73" t="s">
        <v>481</v>
      </c>
      <c r="H1" s="73" t="s">
        <v>482</v>
      </c>
      <c r="I1" s="73" t="s">
        <v>483</v>
      </c>
      <c r="J1" s="74" t="s">
        <v>484</v>
      </c>
      <c r="K1" s="73" t="s">
        <v>485</v>
      </c>
      <c r="L1" s="74" t="s">
        <v>486</v>
      </c>
      <c r="M1" s="75" t="s">
        <v>487</v>
      </c>
      <c r="N1" s="44" t="s">
        <v>488</v>
      </c>
      <c r="O1" s="44" t="s">
        <v>489</v>
      </c>
    </row>
    <row r="2" spans="1:15" ht="25.5" customHeight="1">
      <c r="A2" s="126" t="s">
        <v>763</v>
      </c>
      <c r="B2" s="48" t="s">
        <v>791</v>
      </c>
      <c r="C2" s="51" t="s">
        <v>765</v>
      </c>
      <c r="D2" s="79" t="s">
        <v>792</v>
      </c>
      <c r="E2" s="51" t="s">
        <v>793</v>
      </c>
      <c r="F2" s="79" t="s">
        <v>405</v>
      </c>
      <c r="G2" s="79" t="s">
        <v>495</v>
      </c>
      <c r="H2" s="79">
        <v>0.23</v>
      </c>
      <c r="I2" s="129">
        <v>1000000</v>
      </c>
      <c r="J2" s="130">
        <f aca="true" t="shared" si="0" ref="J2:J32">IF(G2="NEX",I2*H2,I2*1)</f>
        <v>230000</v>
      </c>
      <c r="K2" s="130">
        <v>0</v>
      </c>
      <c r="L2" s="130">
        <f aca="true" t="shared" si="1" ref="L2:L32">IF(G2="NEX",K2*H2,K2*1)</f>
        <v>0</v>
      </c>
      <c r="M2" s="130">
        <v>0</v>
      </c>
      <c r="N2" s="131">
        <f aca="true" t="shared" si="2" ref="N2:N32">IF(G2="NEX",M2*H2,M2*1)</f>
        <v>0</v>
      </c>
      <c r="O2" s="132">
        <f aca="true" t="shared" si="3" ref="O2:O33">N2/J2</f>
        <v>0</v>
      </c>
    </row>
    <row r="3" spans="1:15" ht="25.5" customHeight="1">
      <c r="A3" s="128"/>
      <c r="B3" s="50"/>
      <c r="C3" s="51" t="s">
        <v>765</v>
      </c>
      <c r="D3" s="79" t="s">
        <v>792</v>
      </c>
      <c r="E3" s="51" t="s">
        <v>794</v>
      </c>
      <c r="F3" s="79" t="s">
        <v>405</v>
      </c>
      <c r="G3" s="79" t="s">
        <v>495</v>
      </c>
      <c r="H3" s="79">
        <v>0.23</v>
      </c>
      <c r="I3" s="129">
        <v>800000</v>
      </c>
      <c r="J3" s="130">
        <f t="shared" si="0"/>
        <v>184000</v>
      </c>
      <c r="K3" s="130">
        <v>0</v>
      </c>
      <c r="L3" s="130">
        <f t="shared" si="1"/>
        <v>0</v>
      </c>
      <c r="M3" s="130">
        <v>0</v>
      </c>
      <c r="N3" s="131">
        <f t="shared" si="2"/>
        <v>0</v>
      </c>
      <c r="O3" s="132">
        <f t="shared" si="3"/>
        <v>0</v>
      </c>
    </row>
    <row r="4" spans="1:15" ht="25.5" customHeight="1">
      <c r="A4" s="128"/>
      <c r="B4" s="50"/>
      <c r="C4" s="51" t="s">
        <v>765</v>
      </c>
      <c r="D4" s="79" t="s">
        <v>792</v>
      </c>
      <c r="E4" s="51" t="s">
        <v>795</v>
      </c>
      <c r="F4" s="79" t="s">
        <v>405</v>
      </c>
      <c r="G4" s="79" t="s">
        <v>495</v>
      </c>
      <c r="H4" s="79">
        <v>0.23</v>
      </c>
      <c r="I4" s="129">
        <v>800000</v>
      </c>
      <c r="J4" s="130">
        <f t="shared" si="0"/>
        <v>184000</v>
      </c>
      <c r="K4" s="130">
        <v>0</v>
      </c>
      <c r="L4" s="130">
        <f t="shared" si="1"/>
        <v>0</v>
      </c>
      <c r="M4" s="130">
        <v>0</v>
      </c>
      <c r="N4" s="131">
        <f t="shared" si="2"/>
        <v>0</v>
      </c>
      <c r="O4" s="132">
        <f t="shared" si="3"/>
        <v>0</v>
      </c>
    </row>
    <row r="5" spans="1:15" ht="25.5" customHeight="1">
      <c r="A5" s="128"/>
      <c r="B5" s="50"/>
      <c r="C5" s="51" t="s">
        <v>765</v>
      </c>
      <c r="D5" s="79" t="s">
        <v>792</v>
      </c>
      <c r="E5" s="51" t="s">
        <v>796</v>
      </c>
      <c r="F5" s="79" t="s">
        <v>405</v>
      </c>
      <c r="G5" s="79" t="s">
        <v>495</v>
      </c>
      <c r="H5" s="79">
        <v>0.23</v>
      </c>
      <c r="I5" s="129">
        <v>1000000</v>
      </c>
      <c r="J5" s="130">
        <f t="shared" si="0"/>
        <v>230000</v>
      </c>
      <c r="K5" s="130">
        <v>0</v>
      </c>
      <c r="L5" s="130">
        <f t="shared" si="1"/>
        <v>0</v>
      </c>
      <c r="M5" s="130">
        <v>0</v>
      </c>
      <c r="N5" s="131">
        <f t="shared" si="2"/>
        <v>0</v>
      </c>
      <c r="O5" s="132">
        <f t="shared" si="3"/>
        <v>0</v>
      </c>
    </row>
    <row r="6" spans="1:15" ht="25.5" customHeight="1">
      <c r="A6" s="128"/>
      <c r="B6" s="50"/>
      <c r="C6" s="51" t="s">
        <v>765</v>
      </c>
      <c r="D6" s="79" t="s">
        <v>792</v>
      </c>
      <c r="E6" s="51" t="s">
        <v>797</v>
      </c>
      <c r="F6" s="79" t="s">
        <v>405</v>
      </c>
      <c r="G6" s="79" t="s">
        <v>495</v>
      </c>
      <c r="H6" s="79">
        <v>0.23</v>
      </c>
      <c r="I6" s="129">
        <v>7000000</v>
      </c>
      <c r="J6" s="130">
        <f t="shared" si="0"/>
        <v>1610000</v>
      </c>
      <c r="K6" s="130">
        <v>0</v>
      </c>
      <c r="L6" s="130">
        <f t="shared" si="1"/>
        <v>0</v>
      </c>
      <c r="M6" s="130">
        <v>0</v>
      </c>
      <c r="N6" s="131">
        <f t="shared" si="2"/>
        <v>0</v>
      </c>
      <c r="O6" s="132">
        <f t="shared" si="3"/>
        <v>0</v>
      </c>
    </row>
    <row r="7" spans="1:15" ht="25.5" customHeight="1">
      <c r="A7" s="128"/>
      <c r="B7" s="50"/>
      <c r="C7" s="51" t="s">
        <v>765</v>
      </c>
      <c r="D7" s="79" t="s">
        <v>792</v>
      </c>
      <c r="E7" s="51" t="s">
        <v>0</v>
      </c>
      <c r="F7" s="79" t="s">
        <v>405</v>
      </c>
      <c r="G7" s="79" t="s">
        <v>495</v>
      </c>
      <c r="H7" s="79">
        <v>0.23</v>
      </c>
      <c r="I7" s="129">
        <v>600000</v>
      </c>
      <c r="J7" s="130">
        <f t="shared" si="0"/>
        <v>138000</v>
      </c>
      <c r="K7" s="130">
        <v>0</v>
      </c>
      <c r="L7" s="130">
        <f t="shared" si="1"/>
        <v>0</v>
      </c>
      <c r="M7" s="130">
        <v>0</v>
      </c>
      <c r="N7" s="131">
        <f t="shared" si="2"/>
        <v>0</v>
      </c>
      <c r="O7" s="132">
        <f t="shared" si="3"/>
        <v>0</v>
      </c>
    </row>
    <row r="8" spans="1:15" ht="25.5" customHeight="1">
      <c r="A8" s="128"/>
      <c r="B8" s="50"/>
      <c r="C8" s="51" t="s">
        <v>765</v>
      </c>
      <c r="D8" s="79" t="s">
        <v>792</v>
      </c>
      <c r="E8" s="51" t="s">
        <v>1</v>
      </c>
      <c r="F8" s="79" t="s">
        <v>405</v>
      </c>
      <c r="G8" s="79" t="s">
        <v>495</v>
      </c>
      <c r="H8" s="79">
        <v>0.23</v>
      </c>
      <c r="I8" s="129">
        <v>500000</v>
      </c>
      <c r="J8" s="130">
        <f t="shared" si="0"/>
        <v>115000</v>
      </c>
      <c r="K8" s="130">
        <v>0</v>
      </c>
      <c r="L8" s="130">
        <f t="shared" si="1"/>
        <v>0</v>
      </c>
      <c r="M8" s="130">
        <v>0</v>
      </c>
      <c r="N8" s="131">
        <f t="shared" si="2"/>
        <v>0</v>
      </c>
      <c r="O8" s="132">
        <f t="shared" si="3"/>
        <v>0</v>
      </c>
    </row>
    <row r="9" spans="1:15" ht="25.5" customHeight="1">
      <c r="A9" s="128"/>
      <c r="B9" s="50"/>
      <c r="C9" s="51" t="s">
        <v>765</v>
      </c>
      <c r="D9" s="79" t="s">
        <v>792</v>
      </c>
      <c r="E9" s="51" t="s">
        <v>2</v>
      </c>
      <c r="F9" s="79" t="s">
        <v>405</v>
      </c>
      <c r="G9" s="79" t="s">
        <v>495</v>
      </c>
      <c r="H9" s="79">
        <v>0.23</v>
      </c>
      <c r="I9" s="129">
        <v>500000</v>
      </c>
      <c r="J9" s="130">
        <f t="shared" si="0"/>
        <v>115000</v>
      </c>
      <c r="K9" s="130">
        <v>0</v>
      </c>
      <c r="L9" s="130">
        <f t="shared" si="1"/>
        <v>0</v>
      </c>
      <c r="M9" s="130">
        <v>0</v>
      </c>
      <c r="N9" s="131">
        <f t="shared" si="2"/>
        <v>0</v>
      </c>
      <c r="O9" s="132">
        <f t="shared" si="3"/>
        <v>0</v>
      </c>
    </row>
    <row r="10" spans="1:15" ht="25.5" customHeight="1">
      <c r="A10" s="128"/>
      <c r="B10" s="50"/>
      <c r="C10" s="51" t="s">
        <v>765</v>
      </c>
      <c r="D10" s="79" t="s">
        <v>792</v>
      </c>
      <c r="E10" s="51" t="s">
        <v>3</v>
      </c>
      <c r="F10" s="79" t="s">
        <v>405</v>
      </c>
      <c r="G10" s="79" t="s">
        <v>495</v>
      </c>
      <c r="H10" s="79">
        <v>0.23</v>
      </c>
      <c r="I10" s="129">
        <v>5000000</v>
      </c>
      <c r="J10" s="130">
        <f t="shared" si="0"/>
        <v>1150000</v>
      </c>
      <c r="K10" s="130">
        <v>0</v>
      </c>
      <c r="L10" s="130">
        <f t="shared" si="1"/>
        <v>0</v>
      </c>
      <c r="M10" s="130">
        <v>0</v>
      </c>
      <c r="N10" s="131">
        <f t="shared" si="2"/>
        <v>0</v>
      </c>
      <c r="O10" s="132">
        <f t="shared" si="3"/>
        <v>0</v>
      </c>
    </row>
    <row r="11" spans="1:15" ht="51" customHeight="1">
      <c r="A11" s="128"/>
      <c r="B11" s="50"/>
      <c r="C11" s="51" t="s">
        <v>765</v>
      </c>
      <c r="D11" s="79" t="s">
        <v>792</v>
      </c>
      <c r="E11" s="51" t="s">
        <v>4</v>
      </c>
      <c r="F11" s="79" t="s">
        <v>405</v>
      </c>
      <c r="G11" s="79" t="s">
        <v>495</v>
      </c>
      <c r="H11" s="79">
        <v>0.23</v>
      </c>
      <c r="I11" s="129">
        <v>2000000</v>
      </c>
      <c r="J11" s="130">
        <f t="shared" si="0"/>
        <v>460000</v>
      </c>
      <c r="K11" s="130">
        <v>0</v>
      </c>
      <c r="L11" s="130">
        <f t="shared" si="1"/>
        <v>0</v>
      </c>
      <c r="M11" s="130">
        <v>0</v>
      </c>
      <c r="N11" s="131">
        <f t="shared" si="2"/>
        <v>0</v>
      </c>
      <c r="O11" s="132">
        <f t="shared" si="3"/>
        <v>0</v>
      </c>
    </row>
    <row r="12" spans="1:15" ht="38.25" customHeight="1">
      <c r="A12" s="128"/>
      <c r="B12" s="50"/>
      <c r="C12" s="51" t="s">
        <v>765</v>
      </c>
      <c r="D12" s="79" t="s">
        <v>792</v>
      </c>
      <c r="E12" s="51" t="s">
        <v>5</v>
      </c>
      <c r="F12" s="79" t="s">
        <v>405</v>
      </c>
      <c r="G12" s="79" t="s">
        <v>495</v>
      </c>
      <c r="H12" s="79">
        <v>0.23</v>
      </c>
      <c r="I12" s="129">
        <v>2000000</v>
      </c>
      <c r="J12" s="130">
        <f t="shared" si="0"/>
        <v>460000</v>
      </c>
      <c r="K12" s="130">
        <v>0</v>
      </c>
      <c r="L12" s="130">
        <f t="shared" si="1"/>
        <v>0</v>
      </c>
      <c r="M12" s="130">
        <v>0</v>
      </c>
      <c r="N12" s="131">
        <f t="shared" si="2"/>
        <v>0</v>
      </c>
      <c r="O12" s="132">
        <f t="shared" si="3"/>
        <v>0</v>
      </c>
    </row>
    <row r="13" spans="1:15" ht="25.5" customHeight="1">
      <c r="A13" s="128"/>
      <c r="B13" s="50"/>
      <c r="C13" s="51" t="s">
        <v>765</v>
      </c>
      <c r="D13" s="79" t="s">
        <v>792</v>
      </c>
      <c r="E13" s="51" t="s">
        <v>6</v>
      </c>
      <c r="F13" s="79" t="s">
        <v>405</v>
      </c>
      <c r="G13" s="79" t="s">
        <v>495</v>
      </c>
      <c r="H13" s="79">
        <v>0.23</v>
      </c>
      <c r="I13" s="129">
        <v>500000</v>
      </c>
      <c r="J13" s="130">
        <f t="shared" si="0"/>
        <v>115000</v>
      </c>
      <c r="K13" s="130">
        <v>0</v>
      </c>
      <c r="L13" s="130">
        <f t="shared" si="1"/>
        <v>0</v>
      </c>
      <c r="M13" s="130">
        <v>0</v>
      </c>
      <c r="N13" s="131">
        <f t="shared" si="2"/>
        <v>0</v>
      </c>
      <c r="O13" s="132">
        <f t="shared" si="3"/>
        <v>0</v>
      </c>
    </row>
    <row r="14" spans="1:15" ht="25.5" customHeight="1">
      <c r="A14" s="128"/>
      <c r="B14" s="50"/>
      <c r="C14" s="51" t="s">
        <v>765</v>
      </c>
      <c r="D14" s="79" t="s">
        <v>792</v>
      </c>
      <c r="E14" s="51" t="s">
        <v>7</v>
      </c>
      <c r="F14" s="79" t="s">
        <v>405</v>
      </c>
      <c r="G14" s="79" t="s">
        <v>495</v>
      </c>
      <c r="H14" s="79">
        <v>0.23</v>
      </c>
      <c r="I14" s="130">
        <v>1000000</v>
      </c>
      <c r="J14" s="130">
        <f t="shared" si="0"/>
        <v>230000</v>
      </c>
      <c r="K14" s="130">
        <v>0</v>
      </c>
      <c r="L14" s="130">
        <f t="shared" si="1"/>
        <v>0</v>
      </c>
      <c r="M14" s="130">
        <v>0</v>
      </c>
      <c r="N14" s="131">
        <f t="shared" si="2"/>
        <v>0</v>
      </c>
      <c r="O14" s="132">
        <f t="shared" si="3"/>
        <v>0</v>
      </c>
    </row>
    <row r="15" spans="1:15" ht="25.5" customHeight="1">
      <c r="A15" s="128"/>
      <c r="B15" s="50"/>
      <c r="C15" s="51" t="s">
        <v>765</v>
      </c>
      <c r="D15" s="79" t="s">
        <v>792</v>
      </c>
      <c r="E15" s="51" t="s">
        <v>8</v>
      </c>
      <c r="F15" s="79" t="s">
        <v>405</v>
      </c>
      <c r="G15" s="79" t="s">
        <v>495</v>
      </c>
      <c r="H15" s="79">
        <v>0.23</v>
      </c>
      <c r="I15" s="130">
        <v>700000</v>
      </c>
      <c r="J15" s="130">
        <f t="shared" si="0"/>
        <v>161000</v>
      </c>
      <c r="K15" s="130">
        <v>0</v>
      </c>
      <c r="L15" s="130">
        <f t="shared" si="1"/>
        <v>0</v>
      </c>
      <c r="M15" s="130">
        <v>0</v>
      </c>
      <c r="N15" s="131">
        <f t="shared" si="2"/>
        <v>0</v>
      </c>
      <c r="O15" s="132">
        <f t="shared" si="3"/>
        <v>0</v>
      </c>
    </row>
    <row r="16" spans="1:15" ht="38.25" customHeight="1">
      <c r="A16" s="128"/>
      <c r="B16" s="50"/>
      <c r="C16" s="51" t="s">
        <v>765</v>
      </c>
      <c r="D16" s="79" t="s">
        <v>792</v>
      </c>
      <c r="E16" s="51" t="s">
        <v>9</v>
      </c>
      <c r="F16" s="79" t="s">
        <v>405</v>
      </c>
      <c r="G16" s="79" t="s">
        <v>495</v>
      </c>
      <c r="H16" s="79">
        <v>0.23</v>
      </c>
      <c r="I16" s="130">
        <v>1500000</v>
      </c>
      <c r="J16" s="130">
        <f t="shared" si="0"/>
        <v>345000</v>
      </c>
      <c r="K16" s="130">
        <v>0</v>
      </c>
      <c r="L16" s="130">
        <f t="shared" si="1"/>
        <v>0</v>
      </c>
      <c r="M16" s="130">
        <v>0</v>
      </c>
      <c r="N16" s="131">
        <f t="shared" si="2"/>
        <v>0</v>
      </c>
      <c r="O16" s="132">
        <f t="shared" si="3"/>
        <v>0</v>
      </c>
    </row>
    <row r="17" spans="1:15" ht="51" customHeight="1">
      <c r="A17" s="128"/>
      <c r="B17" s="50"/>
      <c r="C17" s="51" t="s">
        <v>765</v>
      </c>
      <c r="D17" s="79" t="s">
        <v>792</v>
      </c>
      <c r="E17" s="51" t="s">
        <v>10</v>
      </c>
      <c r="F17" s="79" t="s">
        <v>405</v>
      </c>
      <c r="G17" s="79" t="s">
        <v>495</v>
      </c>
      <c r="H17" s="79">
        <v>0.23</v>
      </c>
      <c r="I17" s="130">
        <v>1000000</v>
      </c>
      <c r="J17" s="130">
        <f t="shared" si="0"/>
        <v>230000</v>
      </c>
      <c r="K17" s="130">
        <v>0</v>
      </c>
      <c r="L17" s="130">
        <f t="shared" si="1"/>
        <v>0</v>
      </c>
      <c r="M17" s="130">
        <v>0</v>
      </c>
      <c r="N17" s="131">
        <f t="shared" si="2"/>
        <v>0</v>
      </c>
      <c r="O17" s="132">
        <f t="shared" si="3"/>
        <v>0</v>
      </c>
    </row>
    <row r="18" spans="1:15" ht="25.5" customHeight="1">
      <c r="A18" s="128"/>
      <c r="B18" s="50"/>
      <c r="C18" s="51" t="s">
        <v>765</v>
      </c>
      <c r="D18" s="79" t="s">
        <v>792</v>
      </c>
      <c r="E18" s="51" t="s">
        <v>11</v>
      </c>
      <c r="F18" s="79" t="s">
        <v>395</v>
      </c>
      <c r="G18" s="79" t="s">
        <v>495</v>
      </c>
      <c r="H18" s="79">
        <v>0.23</v>
      </c>
      <c r="I18" s="130">
        <v>10000000</v>
      </c>
      <c r="J18" s="130">
        <f t="shared" si="0"/>
        <v>2300000</v>
      </c>
      <c r="K18" s="130">
        <v>0</v>
      </c>
      <c r="L18" s="130">
        <f t="shared" si="1"/>
        <v>0</v>
      </c>
      <c r="M18" s="130">
        <v>0</v>
      </c>
      <c r="N18" s="131">
        <f t="shared" si="2"/>
        <v>0</v>
      </c>
      <c r="O18" s="132">
        <f t="shared" si="3"/>
        <v>0</v>
      </c>
    </row>
    <row r="19" spans="1:15" ht="38.25" customHeight="1">
      <c r="A19" s="128"/>
      <c r="B19" s="50"/>
      <c r="C19" s="51" t="s">
        <v>765</v>
      </c>
      <c r="D19" s="79" t="s">
        <v>792</v>
      </c>
      <c r="E19" s="51" t="s">
        <v>12</v>
      </c>
      <c r="F19" s="79" t="s">
        <v>389</v>
      </c>
      <c r="G19" s="79" t="s">
        <v>495</v>
      </c>
      <c r="H19" s="79">
        <v>0.23</v>
      </c>
      <c r="I19" s="130">
        <v>2000000</v>
      </c>
      <c r="J19" s="130">
        <f t="shared" si="0"/>
        <v>460000</v>
      </c>
      <c r="K19" s="130">
        <v>0</v>
      </c>
      <c r="L19" s="130">
        <f t="shared" si="1"/>
        <v>0</v>
      </c>
      <c r="M19" s="130">
        <v>0</v>
      </c>
      <c r="N19" s="131">
        <f t="shared" si="2"/>
        <v>0</v>
      </c>
      <c r="O19" s="132">
        <f t="shared" si="3"/>
        <v>0</v>
      </c>
    </row>
    <row r="20" spans="1:15" ht="38.25" customHeight="1">
      <c r="A20" s="128"/>
      <c r="B20" s="50"/>
      <c r="C20" s="51" t="s">
        <v>765</v>
      </c>
      <c r="D20" s="79" t="s">
        <v>792</v>
      </c>
      <c r="E20" s="51" t="s">
        <v>13</v>
      </c>
      <c r="F20" s="79" t="s">
        <v>405</v>
      </c>
      <c r="G20" s="79" t="s">
        <v>495</v>
      </c>
      <c r="H20" s="79">
        <v>0.23</v>
      </c>
      <c r="I20" s="130">
        <v>200000</v>
      </c>
      <c r="J20" s="130">
        <f t="shared" si="0"/>
        <v>46000</v>
      </c>
      <c r="K20" s="130">
        <v>0</v>
      </c>
      <c r="L20" s="130">
        <f t="shared" si="1"/>
        <v>0</v>
      </c>
      <c r="M20" s="130">
        <v>0</v>
      </c>
      <c r="N20" s="131">
        <f t="shared" si="2"/>
        <v>0</v>
      </c>
      <c r="O20" s="132">
        <f t="shared" si="3"/>
        <v>0</v>
      </c>
    </row>
    <row r="21" spans="1:15" ht="38.25" customHeight="1">
      <c r="A21" s="128"/>
      <c r="B21" s="50"/>
      <c r="C21" s="51" t="s">
        <v>765</v>
      </c>
      <c r="D21" s="79" t="s">
        <v>792</v>
      </c>
      <c r="E21" s="51" t="s">
        <v>14</v>
      </c>
      <c r="F21" s="79" t="s">
        <v>15</v>
      </c>
      <c r="G21" s="79" t="s">
        <v>495</v>
      </c>
      <c r="H21" s="79">
        <v>0.23</v>
      </c>
      <c r="I21" s="130">
        <v>414636921</v>
      </c>
      <c r="J21" s="130">
        <f t="shared" si="0"/>
        <v>95366491.83</v>
      </c>
      <c r="K21" s="130">
        <v>194420009.46</v>
      </c>
      <c r="L21" s="130">
        <f t="shared" si="1"/>
        <v>44716602.1758</v>
      </c>
      <c r="M21" s="130">
        <v>146537566.83</v>
      </c>
      <c r="N21" s="131">
        <f t="shared" si="2"/>
        <v>33703640.370900005</v>
      </c>
      <c r="O21" s="132">
        <f t="shared" si="3"/>
        <v>0.353411766797294</v>
      </c>
    </row>
    <row r="22" spans="1:15" ht="15.75" customHeight="1">
      <c r="A22" s="128"/>
      <c r="B22" s="50"/>
      <c r="C22" s="56" t="s">
        <v>16</v>
      </c>
      <c r="D22" s="79" t="s">
        <v>792</v>
      </c>
      <c r="E22" s="51" t="s">
        <v>17</v>
      </c>
      <c r="F22" s="21" t="s">
        <v>361</v>
      </c>
      <c r="G22" s="21" t="s">
        <v>495</v>
      </c>
      <c r="H22" s="79">
        <v>0.23</v>
      </c>
      <c r="I22" s="52">
        <v>7120000</v>
      </c>
      <c r="J22" s="133">
        <f t="shared" si="0"/>
        <v>1637600</v>
      </c>
      <c r="K22" s="52">
        <v>0</v>
      </c>
      <c r="L22" s="52">
        <f t="shared" si="1"/>
        <v>0</v>
      </c>
      <c r="M22" s="52">
        <v>0</v>
      </c>
      <c r="N22" s="58">
        <f t="shared" si="2"/>
        <v>0</v>
      </c>
      <c r="O22" s="83">
        <f t="shared" si="3"/>
        <v>0</v>
      </c>
    </row>
    <row r="23" spans="1:15" ht="15.75" customHeight="1">
      <c r="A23" s="128"/>
      <c r="B23" s="50"/>
      <c r="C23" s="56" t="s">
        <v>16</v>
      </c>
      <c r="D23" s="79" t="s">
        <v>792</v>
      </c>
      <c r="E23" s="51" t="s">
        <v>18</v>
      </c>
      <c r="F23" s="21" t="s">
        <v>361</v>
      </c>
      <c r="G23" s="21" t="s">
        <v>495</v>
      </c>
      <c r="H23" s="79">
        <v>0.23</v>
      </c>
      <c r="I23" s="52">
        <v>2610000</v>
      </c>
      <c r="J23" s="133">
        <f t="shared" si="0"/>
        <v>600300</v>
      </c>
      <c r="K23" s="52">
        <v>0</v>
      </c>
      <c r="L23" s="52">
        <f t="shared" si="1"/>
        <v>0</v>
      </c>
      <c r="M23" s="52">
        <v>0</v>
      </c>
      <c r="N23" s="58">
        <f t="shared" si="2"/>
        <v>0</v>
      </c>
      <c r="O23" s="83">
        <f t="shared" si="3"/>
        <v>0</v>
      </c>
    </row>
    <row r="24" spans="1:15" ht="15.75" customHeight="1">
      <c r="A24" s="128"/>
      <c r="B24" s="50"/>
      <c r="C24" s="56" t="s">
        <v>16</v>
      </c>
      <c r="D24" s="79" t="s">
        <v>792</v>
      </c>
      <c r="E24" s="51" t="s">
        <v>19</v>
      </c>
      <c r="F24" s="21" t="s">
        <v>361</v>
      </c>
      <c r="G24" s="21" t="s">
        <v>495</v>
      </c>
      <c r="H24" s="79">
        <v>0.23</v>
      </c>
      <c r="I24" s="58">
        <v>41482714</v>
      </c>
      <c r="J24" s="133">
        <f t="shared" si="0"/>
        <v>9541024.22</v>
      </c>
      <c r="K24" s="52">
        <v>577032.34</v>
      </c>
      <c r="L24" s="52">
        <f t="shared" si="1"/>
        <v>132717.4382</v>
      </c>
      <c r="M24" s="52">
        <v>5082</v>
      </c>
      <c r="N24" s="58">
        <f t="shared" si="2"/>
        <v>1168.8600000000001</v>
      </c>
      <c r="O24" s="83">
        <f t="shared" si="3"/>
        <v>0.0001225088599554986</v>
      </c>
    </row>
    <row r="25" spans="1:15" ht="15.75" customHeight="1">
      <c r="A25" s="128"/>
      <c r="B25" s="50"/>
      <c r="C25" s="56" t="s">
        <v>16</v>
      </c>
      <c r="D25" s="79" t="s">
        <v>792</v>
      </c>
      <c r="E25" s="51" t="s">
        <v>20</v>
      </c>
      <c r="F25" s="21" t="s">
        <v>361</v>
      </c>
      <c r="G25" s="21" t="s">
        <v>495</v>
      </c>
      <c r="H25" s="79">
        <v>0.23</v>
      </c>
      <c r="I25" s="52">
        <v>29936661</v>
      </c>
      <c r="J25" s="133">
        <f t="shared" si="0"/>
        <v>6885432.03</v>
      </c>
      <c r="K25" s="52">
        <v>6557973.28</v>
      </c>
      <c r="L25" s="52">
        <f t="shared" si="1"/>
        <v>1508333.8544</v>
      </c>
      <c r="M25" s="52">
        <v>5651904.42</v>
      </c>
      <c r="N25" s="58">
        <f t="shared" si="2"/>
        <v>1299938.0166</v>
      </c>
      <c r="O25" s="83">
        <f t="shared" si="3"/>
        <v>0.18879541776552836</v>
      </c>
    </row>
    <row r="26" spans="1:15" ht="15.75" customHeight="1">
      <c r="A26" s="128"/>
      <c r="B26" s="50"/>
      <c r="C26" s="56" t="s">
        <v>16</v>
      </c>
      <c r="D26" s="79" t="s">
        <v>792</v>
      </c>
      <c r="E26" s="51" t="s">
        <v>21</v>
      </c>
      <c r="F26" s="21" t="s">
        <v>361</v>
      </c>
      <c r="G26" s="21" t="s">
        <v>495</v>
      </c>
      <c r="H26" s="79">
        <v>0.23</v>
      </c>
      <c r="I26" s="52">
        <v>869515393</v>
      </c>
      <c r="J26" s="133">
        <f t="shared" si="0"/>
        <v>199988540.39000002</v>
      </c>
      <c r="K26" s="52">
        <v>1027428888.6</v>
      </c>
      <c r="L26" s="52">
        <f t="shared" si="1"/>
        <v>236308644.37800002</v>
      </c>
      <c r="M26" s="52">
        <v>944139182.44</v>
      </c>
      <c r="N26" s="58">
        <f t="shared" si="2"/>
        <v>217152011.96120003</v>
      </c>
      <c r="O26" s="83">
        <f t="shared" si="3"/>
        <v>1.0858222753050215</v>
      </c>
    </row>
    <row r="27" spans="1:15" ht="15.75" customHeight="1">
      <c r="A27" s="128"/>
      <c r="B27" s="50"/>
      <c r="C27" s="56" t="s">
        <v>16</v>
      </c>
      <c r="D27" s="79" t="s">
        <v>792</v>
      </c>
      <c r="E27" s="51" t="s">
        <v>22</v>
      </c>
      <c r="F27" s="21" t="s">
        <v>361</v>
      </c>
      <c r="G27" s="21" t="s">
        <v>495</v>
      </c>
      <c r="H27" s="79">
        <v>0.23</v>
      </c>
      <c r="I27" s="52">
        <v>66774466</v>
      </c>
      <c r="J27" s="133">
        <f t="shared" si="0"/>
        <v>15358127.180000002</v>
      </c>
      <c r="K27" s="52">
        <v>46790042.85</v>
      </c>
      <c r="L27" s="52">
        <f t="shared" si="1"/>
        <v>10761709.855500001</v>
      </c>
      <c r="M27" s="52">
        <v>33843756.35</v>
      </c>
      <c r="N27" s="58">
        <f t="shared" si="2"/>
        <v>7784063.960500001</v>
      </c>
      <c r="O27" s="83">
        <f t="shared" si="3"/>
        <v>0.5068367952204964</v>
      </c>
    </row>
    <row r="28" spans="1:15" ht="15.75" customHeight="1">
      <c r="A28" s="128"/>
      <c r="B28" s="50"/>
      <c r="C28" s="56" t="s">
        <v>16</v>
      </c>
      <c r="D28" s="79" t="s">
        <v>792</v>
      </c>
      <c r="E28" s="51" t="s">
        <v>23</v>
      </c>
      <c r="F28" s="21" t="s">
        <v>361</v>
      </c>
      <c r="G28" s="21" t="s">
        <v>495</v>
      </c>
      <c r="H28" s="79">
        <v>0.23</v>
      </c>
      <c r="I28" s="52">
        <v>954582464</v>
      </c>
      <c r="J28" s="133">
        <f t="shared" si="0"/>
        <v>219553966.72</v>
      </c>
      <c r="K28" s="52">
        <v>1140945127.88</v>
      </c>
      <c r="L28" s="52">
        <f t="shared" si="1"/>
        <v>262417379.41240004</v>
      </c>
      <c r="M28" s="52">
        <v>1076613961.98</v>
      </c>
      <c r="N28" s="58">
        <f t="shared" si="2"/>
        <v>247621211.2554</v>
      </c>
      <c r="O28" s="83">
        <f t="shared" si="3"/>
        <v>1.1278375651996055</v>
      </c>
    </row>
    <row r="29" spans="1:15" ht="15.75" customHeight="1">
      <c r="A29" s="128"/>
      <c r="B29" s="50"/>
      <c r="C29" s="51" t="s">
        <v>24</v>
      </c>
      <c r="D29" s="79" t="s">
        <v>792</v>
      </c>
      <c r="E29" s="51" t="s">
        <v>25</v>
      </c>
      <c r="F29" s="79" t="s">
        <v>427</v>
      </c>
      <c r="G29" s="79" t="s">
        <v>495</v>
      </c>
      <c r="H29" s="79">
        <v>0.23</v>
      </c>
      <c r="I29" s="130">
        <v>800000</v>
      </c>
      <c r="J29" s="130">
        <f t="shared" si="0"/>
        <v>184000</v>
      </c>
      <c r="K29" s="130">
        <v>0</v>
      </c>
      <c r="L29" s="130">
        <f t="shared" si="1"/>
        <v>0</v>
      </c>
      <c r="M29" s="130">
        <v>0</v>
      </c>
      <c r="N29" s="131">
        <f t="shared" si="2"/>
        <v>0</v>
      </c>
      <c r="O29" s="132">
        <f t="shared" si="3"/>
        <v>0</v>
      </c>
    </row>
    <row r="30" spans="1:15" ht="15.75" customHeight="1">
      <c r="A30" s="128"/>
      <c r="B30" s="50"/>
      <c r="C30" s="51" t="s">
        <v>24</v>
      </c>
      <c r="D30" s="79" t="s">
        <v>792</v>
      </c>
      <c r="E30" s="51" t="s">
        <v>26</v>
      </c>
      <c r="F30" s="79" t="s">
        <v>425</v>
      </c>
      <c r="G30" s="79" t="s">
        <v>495</v>
      </c>
      <c r="H30" s="79">
        <v>0.23</v>
      </c>
      <c r="I30" s="130">
        <v>347522</v>
      </c>
      <c r="J30" s="130">
        <f t="shared" si="0"/>
        <v>79930.06</v>
      </c>
      <c r="K30" s="130">
        <v>0</v>
      </c>
      <c r="L30" s="130">
        <f t="shared" si="1"/>
        <v>0</v>
      </c>
      <c r="M30" s="130">
        <v>0</v>
      </c>
      <c r="N30" s="131">
        <f t="shared" si="2"/>
        <v>0</v>
      </c>
      <c r="O30" s="132">
        <f t="shared" si="3"/>
        <v>0</v>
      </c>
    </row>
    <row r="31" spans="1:15" ht="15.75" customHeight="1">
      <c r="A31" s="128"/>
      <c r="B31" s="50"/>
      <c r="C31" s="51" t="s">
        <v>24</v>
      </c>
      <c r="D31" s="79" t="s">
        <v>792</v>
      </c>
      <c r="E31" s="51" t="s">
        <v>27</v>
      </c>
      <c r="F31" s="79" t="s">
        <v>425</v>
      </c>
      <c r="G31" s="79" t="s">
        <v>495</v>
      </c>
      <c r="H31" s="79">
        <v>0.23</v>
      </c>
      <c r="I31" s="130">
        <v>319490</v>
      </c>
      <c r="J31" s="130">
        <f t="shared" si="0"/>
        <v>73482.7</v>
      </c>
      <c r="K31" s="130">
        <v>0</v>
      </c>
      <c r="L31" s="130">
        <f t="shared" si="1"/>
        <v>0</v>
      </c>
      <c r="M31" s="130">
        <v>0</v>
      </c>
      <c r="N31" s="131">
        <f t="shared" si="2"/>
        <v>0</v>
      </c>
      <c r="O31" s="132">
        <f t="shared" si="3"/>
        <v>0</v>
      </c>
    </row>
    <row r="32" spans="1:15" ht="15.75" customHeight="1">
      <c r="A32" s="127"/>
      <c r="B32" s="49"/>
      <c r="C32" s="51" t="s">
        <v>24</v>
      </c>
      <c r="D32" s="79" t="s">
        <v>792</v>
      </c>
      <c r="E32" s="51" t="s">
        <v>28</v>
      </c>
      <c r="F32" s="79" t="s">
        <v>29</v>
      </c>
      <c r="G32" s="79" t="s">
        <v>495</v>
      </c>
      <c r="H32" s="79">
        <v>0.23</v>
      </c>
      <c r="I32" s="130">
        <v>152138774</v>
      </c>
      <c r="J32" s="130">
        <f t="shared" si="0"/>
        <v>34991918.02</v>
      </c>
      <c r="K32" s="130">
        <v>141536431.26</v>
      </c>
      <c r="L32" s="130">
        <f t="shared" si="1"/>
        <v>32553379.189799998</v>
      </c>
      <c r="M32" s="130">
        <v>123528273.95</v>
      </c>
      <c r="N32" s="131">
        <f t="shared" si="2"/>
        <v>28411503.008500002</v>
      </c>
      <c r="O32" s="132">
        <f t="shared" si="3"/>
        <v>0.8119447179849103</v>
      </c>
    </row>
    <row r="33" spans="1:15" ht="15.75" customHeight="1">
      <c r="A33" s="106" t="s">
        <v>555</v>
      </c>
      <c r="B33" s="134"/>
      <c r="C33" s="135"/>
      <c r="D33" s="135"/>
      <c r="E33" s="136"/>
      <c r="F33" s="138"/>
      <c r="G33" s="138"/>
      <c r="H33" s="137"/>
      <c r="I33" s="139">
        <f aca="true" t="shared" si="4" ref="I33:N33">SUM(I2:I28)</f>
        <v>2424758619</v>
      </c>
      <c r="J33" s="140">
        <f t="shared" si="4"/>
        <v>557694482.37</v>
      </c>
      <c r="K33" s="139">
        <f t="shared" si="4"/>
        <v>2416719074.41</v>
      </c>
      <c r="L33" s="140">
        <f t="shared" si="4"/>
        <v>555845387.1143</v>
      </c>
      <c r="M33" s="139">
        <f t="shared" si="4"/>
        <v>2206791454.02</v>
      </c>
      <c r="N33" s="140">
        <f t="shared" si="4"/>
        <v>507562034.4246</v>
      </c>
      <c r="O33" s="141">
        <f t="shared" si="3"/>
        <v>0.9101076852466691</v>
      </c>
    </row>
    <row r="34" ht="15.75" customHeight="1">
      <c r="O34" s="71"/>
    </row>
    <row r="35" ht="15.75" customHeight="1">
      <c r="O35" s="71"/>
    </row>
    <row r="36" ht="15.75" customHeight="1">
      <c r="O36" s="71"/>
    </row>
    <row r="37" ht="15.75" customHeight="1">
      <c r="O37" s="71"/>
    </row>
    <row r="38" ht="15.75" customHeight="1">
      <c r="O38" s="71"/>
    </row>
    <row r="39" ht="15.75" customHeight="1">
      <c r="O39" s="71"/>
    </row>
    <row r="40" ht="15.75" customHeight="1">
      <c r="O40" s="71"/>
    </row>
    <row r="41" ht="15.75" customHeight="1">
      <c r="O41" s="71"/>
    </row>
    <row r="42" ht="15.75" customHeight="1">
      <c r="O42" s="71"/>
    </row>
    <row r="43" ht="15.75" customHeight="1">
      <c r="O43" s="71"/>
    </row>
    <row r="44" ht="15.75" customHeight="1">
      <c r="O44" s="71"/>
    </row>
    <row r="45" ht="15.75" customHeight="1">
      <c r="O45" s="71"/>
    </row>
    <row r="46" ht="15.75" customHeight="1">
      <c r="O46" s="71"/>
    </row>
    <row r="47" ht="15.75" customHeight="1">
      <c r="O47" s="71"/>
    </row>
    <row r="48" ht="15.75" customHeight="1">
      <c r="O48" s="71"/>
    </row>
    <row r="49" ht="15.75" customHeight="1">
      <c r="O49" s="71"/>
    </row>
    <row r="50" ht="15.75" customHeight="1">
      <c r="O50" s="71"/>
    </row>
    <row r="51" ht="15.75" customHeight="1">
      <c r="O51" s="71"/>
    </row>
    <row r="52" ht="15.75" customHeight="1">
      <c r="O52" s="71"/>
    </row>
    <row r="53" ht="15.75" customHeight="1">
      <c r="O53" s="71"/>
    </row>
    <row r="54" ht="15.75" customHeight="1">
      <c r="O54" s="71"/>
    </row>
    <row r="55" ht="15.75" customHeight="1">
      <c r="O55" s="71"/>
    </row>
    <row r="56" ht="15.75" customHeight="1">
      <c r="O56" s="71"/>
    </row>
    <row r="57" ht="15.75" customHeight="1">
      <c r="O57" s="71"/>
    </row>
    <row r="58" ht="15.75" customHeight="1">
      <c r="O58" s="71"/>
    </row>
    <row r="59" ht="15.75" customHeight="1">
      <c r="O59" s="71"/>
    </row>
    <row r="60" ht="15.75" customHeight="1">
      <c r="O60" s="71"/>
    </row>
    <row r="61" ht="15.75" customHeight="1">
      <c r="O61" s="71"/>
    </row>
    <row r="62" ht="15.75" customHeight="1">
      <c r="O62" s="71"/>
    </row>
    <row r="63" ht="15.75" customHeight="1">
      <c r="O63" s="71"/>
    </row>
    <row r="64" ht="15.75" customHeight="1">
      <c r="O64" s="71"/>
    </row>
    <row r="65" ht="15.75" customHeight="1">
      <c r="O65" s="71"/>
    </row>
    <row r="66" ht="15.75" customHeight="1">
      <c r="O66" s="71"/>
    </row>
    <row r="67" ht="15.75" customHeight="1">
      <c r="O67" s="71"/>
    </row>
    <row r="68" ht="15.75" customHeight="1">
      <c r="O68" s="71"/>
    </row>
    <row r="69" ht="15.75" customHeight="1">
      <c r="O69" s="71"/>
    </row>
    <row r="70" ht="15.75" customHeight="1">
      <c r="O70" s="71"/>
    </row>
    <row r="71" ht="15.75" customHeight="1">
      <c r="O71" s="71"/>
    </row>
    <row r="72" ht="15.75" customHeight="1">
      <c r="O72" s="71"/>
    </row>
    <row r="73" ht="15.75" customHeight="1">
      <c r="O73" s="71"/>
    </row>
    <row r="74" ht="15.75" customHeight="1">
      <c r="O74" s="71"/>
    </row>
    <row r="75" ht="15.75" customHeight="1">
      <c r="O75" s="71"/>
    </row>
    <row r="76" ht="15.75" customHeight="1">
      <c r="O76" s="71"/>
    </row>
    <row r="77" ht="15.75" customHeight="1">
      <c r="O77" s="71"/>
    </row>
    <row r="78" ht="15.75" customHeight="1">
      <c r="O78" s="71"/>
    </row>
    <row r="79" ht="15.75" customHeight="1">
      <c r="O79" s="71"/>
    </row>
    <row r="80" ht="15.75" customHeight="1">
      <c r="O80" s="71"/>
    </row>
    <row r="81" ht="15.75" customHeight="1">
      <c r="O81" s="71"/>
    </row>
    <row r="82" ht="15.75" customHeight="1">
      <c r="O82" s="71"/>
    </row>
    <row r="83" ht="15.75" customHeight="1">
      <c r="O83" s="71"/>
    </row>
    <row r="84" ht="15.75" customHeight="1">
      <c r="O84" s="71"/>
    </row>
    <row r="85" ht="15.75" customHeight="1">
      <c r="O85" s="71"/>
    </row>
    <row r="86" ht="15.75" customHeight="1">
      <c r="O86" s="71"/>
    </row>
    <row r="87" ht="15.75" customHeight="1">
      <c r="O87" s="71"/>
    </row>
    <row r="88" ht="15.75" customHeight="1">
      <c r="O88" s="71"/>
    </row>
    <row r="89" ht="15.75" customHeight="1">
      <c r="O89" s="71"/>
    </row>
    <row r="90" ht="15.75" customHeight="1">
      <c r="O90" s="71"/>
    </row>
    <row r="91" ht="15.75" customHeight="1">
      <c r="O91" s="71"/>
    </row>
    <row r="92" ht="15.75" customHeight="1">
      <c r="O92" s="71"/>
    </row>
    <row r="93" ht="15.75" customHeight="1">
      <c r="O93" s="71"/>
    </row>
    <row r="94" ht="15.75" customHeight="1">
      <c r="O94" s="71"/>
    </row>
    <row r="95" ht="15.75" customHeight="1">
      <c r="O95" s="71"/>
    </row>
    <row r="96" ht="15.75" customHeight="1">
      <c r="O96" s="71"/>
    </row>
    <row r="97" ht="15.75" customHeight="1">
      <c r="O97" s="71"/>
    </row>
    <row r="98" ht="15.75" customHeight="1">
      <c r="O98" s="71"/>
    </row>
    <row r="99" ht="15.75" customHeight="1">
      <c r="O99" s="71"/>
    </row>
    <row r="100" ht="15.75" customHeight="1">
      <c r="O100" s="71"/>
    </row>
    <row r="101" ht="15.75" customHeight="1">
      <c r="O101" s="71"/>
    </row>
    <row r="102" ht="15.75" customHeight="1">
      <c r="O102" s="71"/>
    </row>
    <row r="103" ht="15.75" customHeight="1">
      <c r="O103" s="71"/>
    </row>
    <row r="104" ht="15.75" customHeight="1">
      <c r="O104" s="71"/>
    </row>
    <row r="105" ht="15.75" customHeight="1">
      <c r="O105" s="71"/>
    </row>
    <row r="106" ht="15.75" customHeight="1">
      <c r="O106" s="71"/>
    </row>
    <row r="107" ht="15.75" customHeight="1">
      <c r="O107" s="71"/>
    </row>
    <row r="108" ht="15.75" customHeight="1">
      <c r="O108" s="71"/>
    </row>
    <row r="109" ht="15.75" customHeight="1">
      <c r="O109" s="71"/>
    </row>
    <row r="110" ht="15.75" customHeight="1">
      <c r="O110" s="71"/>
    </row>
    <row r="111" ht="15.75" customHeight="1">
      <c r="O111" s="71"/>
    </row>
    <row r="112" ht="15.75" customHeight="1">
      <c r="O112" s="71"/>
    </row>
    <row r="113" ht="15.75" customHeight="1">
      <c r="O113" s="71"/>
    </row>
    <row r="114" ht="15.75" customHeight="1">
      <c r="O114" s="71"/>
    </row>
    <row r="115" ht="15.75" customHeight="1">
      <c r="O115" s="71"/>
    </row>
    <row r="116" ht="15.75" customHeight="1">
      <c r="O116" s="71"/>
    </row>
    <row r="117" ht="15.75" customHeight="1">
      <c r="O117" s="71"/>
    </row>
    <row r="118" ht="15.75" customHeight="1">
      <c r="O118" s="71"/>
    </row>
    <row r="119" ht="15.75" customHeight="1">
      <c r="O119" s="71"/>
    </row>
    <row r="120" ht="15.75" customHeight="1">
      <c r="O120" s="71"/>
    </row>
    <row r="121" ht="15.75" customHeight="1">
      <c r="O121" s="71"/>
    </row>
    <row r="122" ht="15.75" customHeight="1">
      <c r="O122" s="71"/>
    </row>
    <row r="123" ht="15.75" customHeight="1">
      <c r="O123" s="71"/>
    </row>
    <row r="124" ht="15.75" customHeight="1">
      <c r="O124" s="71"/>
    </row>
    <row r="125" ht="15.75" customHeight="1">
      <c r="O125" s="71"/>
    </row>
    <row r="126" ht="15.75" customHeight="1">
      <c r="O126" s="71"/>
    </row>
    <row r="127" ht="15.75" customHeight="1">
      <c r="O127" s="71"/>
    </row>
    <row r="128" ht="15.75" customHeight="1">
      <c r="O128" s="71"/>
    </row>
    <row r="129" ht="15.75" customHeight="1">
      <c r="O129" s="71"/>
    </row>
    <row r="130" ht="15.75" customHeight="1">
      <c r="O130" s="71"/>
    </row>
    <row r="131" ht="15.75" customHeight="1">
      <c r="O131" s="71"/>
    </row>
    <row r="132" ht="15.75" customHeight="1">
      <c r="O132" s="71"/>
    </row>
    <row r="133" ht="15.75" customHeight="1">
      <c r="O133" s="71"/>
    </row>
    <row r="134" ht="15.75" customHeight="1">
      <c r="O134" s="71"/>
    </row>
    <row r="135" ht="15.75" customHeight="1">
      <c r="O135" s="71"/>
    </row>
    <row r="136" ht="15.75" customHeight="1">
      <c r="O136" s="71"/>
    </row>
    <row r="137" ht="15.75" customHeight="1">
      <c r="O137" s="71"/>
    </row>
    <row r="138" ht="15.75" customHeight="1">
      <c r="O138" s="71"/>
    </row>
    <row r="139" ht="15.75" customHeight="1">
      <c r="O139" s="71"/>
    </row>
    <row r="140" ht="15.75" customHeight="1">
      <c r="O140" s="71"/>
    </row>
    <row r="141" ht="15.75" customHeight="1">
      <c r="O141" s="71"/>
    </row>
    <row r="142" ht="15.75" customHeight="1">
      <c r="O142" s="71"/>
    </row>
    <row r="143" ht="15.75" customHeight="1">
      <c r="O143" s="71"/>
    </row>
    <row r="144" ht="15.75" customHeight="1">
      <c r="O144" s="71"/>
    </row>
    <row r="145" ht="15.75" customHeight="1">
      <c r="O145" s="71"/>
    </row>
    <row r="146" ht="15.75" customHeight="1">
      <c r="O146" s="71"/>
    </row>
    <row r="147" ht="15.75" customHeight="1">
      <c r="O147" s="71"/>
    </row>
    <row r="148" ht="15.75" customHeight="1">
      <c r="O148" s="71"/>
    </row>
    <row r="149" ht="15.75" customHeight="1">
      <c r="O149" s="71"/>
    </row>
    <row r="150" ht="15.75" customHeight="1">
      <c r="O150" s="71"/>
    </row>
    <row r="151" ht="15.75" customHeight="1">
      <c r="O151" s="71"/>
    </row>
    <row r="152" ht="15.75" customHeight="1">
      <c r="O152" s="71"/>
    </row>
    <row r="153" ht="15.75" customHeight="1">
      <c r="O153" s="71"/>
    </row>
    <row r="154" ht="15.75" customHeight="1">
      <c r="O154" s="71"/>
    </row>
    <row r="155" ht="15.75" customHeight="1">
      <c r="O155" s="71"/>
    </row>
    <row r="156" ht="15.75" customHeight="1">
      <c r="O156" s="71"/>
    </row>
    <row r="157" ht="15.75" customHeight="1">
      <c r="O157" s="71"/>
    </row>
    <row r="158" ht="15.75" customHeight="1">
      <c r="O158" s="71"/>
    </row>
    <row r="159" ht="15.75" customHeight="1">
      <c r="O159" s="71"/>
    </row>
    <row r="160" ht="15.75" customHeight="1">
      <c r="O160" s="71"/>
    </row>
    <row r="161" ht="15.75" customHeight="1">
      <c r="O161" s="71"/>
    </row>
    <row r="162" ht="15.75" customHeight="1">
      <c r="O162" s="71"/>
    </row>
    <row r="163" ht="15.75" customHeight="1">
      <c r="O163" s="71"/>
    </row>
    <row r="164" ht="15.75" customHeight="1">
      <c r="O164" s="71"/>
    </row>
    <row r="165" ht="15.75" customHeight="1">
      <c r="O165" s="71"/>
    </row>
    <row r="166" ht="15.75" customHeight="1">
      <c r="O166" s="71"/>
    </row>
    <row r="167" ht="15.75" customHeight="1">
      <c r="O167" s="71"/>
    </row>
    <row r="168" ht="15.75" customHeight="1">
      <c r="O168" s="71"/>
    </row>
    <row r="169" ht="15.75" customHeight="1">
      <c r="O169" s="71"/>
    </row>
    <row r="170" ht="15.75" customHeight="1">
      <c r="O170" s="71"/>
    </row>
    <row r="171" ht="15.75" customHeight="1">
      <c r="O171" s="71"/>
    </row>
    <row r="172" ht="15.75" customHeight="1">
      <c r="O172" s="71"/>
    </row>
    <row r="173" ht="15.75" customHeight="1">
      <c r="O173" s="71"/>
    </row>
    <row r="174" ht="15.75" customHeight="1">
      <c r="O174" s="71"/>
    </row>
    <row r="175" ht="15.75" customHeight="1">
      <c r="O175" s="71"/>
    </row>
    <row r="176" ht="15.75" customHeight="1">
      <c r="O176" s="71"/>
    </row>
    <row r="177" ht="15.75" customHeight="1">
      <c r="O177" s="71"/>
    </row>
    <row r="178" ht="15.75" customHeight="1">
      <c r="O178" s="71"/>
    </row>
    <row r="179" ht="15.75" customHeight="1">
      <c r="O179" s="71"/>
    </row>
    <row r="180" ht="15.75" customHeight="1">
      <c r="O180" s="71"/>
    </row>
    <row r="181" ht="15.75" customHeight="1">
      <c r="O181" s="71"/>
    </row>
    <row r="182" ht="15.75" customHeight="1">
      <c r="O182" s="71"/>
    </row>
    <row r="183" ht="15.75" customHeight="1">
      <c r="O183" s="71"/>
    </row>
    <row r="184" ht="15.75" customHeight="1">
      <c r="O184" s="71"/>
    </row>
    <row r="185" ht="15.75" customHeight="1">
      <c r="O185" s="71"/>
    </row>
    <row r="186" ht="15.75" customHeight="1">
      <c r="O186" s="71"/>
    </row>
    <row r="187" ht="15.75" customHeight="1">
      <c r="O187" s="71"/>
    </row>
    <row r="188" ht="15.75" customHeight="1">
      <c r="O188" s="71"/>
    </row>
    <row r="189" ht="15.75" customHeight="1">
      <c r="O189" s="71"/>
    </row>
    <row r="190" ht="15.75" customHeight="1">
      <c r="O190" s="71"/>
    </row>
    <row r="191" ht="15.75" customHeight="1">
      <c r="O191" s="71"/>
    </row>
    <row r="192" ht="15.75" customHeight="1">
      <c r="O192" s="71"/>
    </row>
    <row r="193" ht="15.75" customHeight="1">
      <c r="O193" s="71"/>
    </row>
    <row r="194" ht="15.75" customHeight="1">
      <c r="O194" s="71"/>
    </row>
    <row r="195" ht="15.75" customHeight="1">
      <c r="O195" s="71"/>
    </row>
    <row r="196" ht="15.75" customHeight="1">
      <c r="O196" s="71"/>
    </row>
    <row r="197" ht="15.75" customHeight="1">
      <c r="O197" s="71"/>
    </row>
    <row r="198" ht="15.75" customHeight="1">
      <c r="O198" s="71"/>
    </row>
    <row r="199" ht="15.75" customHeight="1">
      <c r="O199" s="71"/>
    </row>
    <row r="200" ht="15.75" customHeight="1">
      <c r="O200" s="71"/>
    </row>
    <row r="201" ht="15.75" customHeight="1">
      <c r="O201" s="71"/>
    </row>
    <row r="202" ht="15.75" customHeight="1">
      <c r="O202" s="71"/>
    </row>
    <row r="203" ht="15.75" customHeight="1">
      <c r="O203" s="71"/>
    </row>
    <row r="204" ht="15.75" customHeight="1">
      <c r="O204" s="71"/>
    </row>
    <row r="205" ht="15.75" customHeight="1">
      <c r="O205" s="71"/>
    </row>
    <row r="206" ht="15.75" customHeight="1">
      <c r="O206" s="71"/>
    </row>
    <row r="207" ht="15.75" customHeight="1">
      <c r="O207" s="71"/>
    </row>
    <row r="208" ht="15.75" customHeight="1">
      <c r="O208" s="71"/>
    </row>
    <row r="209" ht="15.75" customHeight="1">
      <c r="O209" s="71"/>
    </row>
    <row r="210" ht="15.75" customHeight="1">
      <c r="O210" s="71"/>
    </row>
    <row r="211" ht="15.75" customHeight="1">
      <c r="O211" s="71"/>
    </row>
    <row r="212" ht="15.75" customHeight="1">
      <c r="O212" s="71"/>
    </row>
    <row r="213" ht="15.75" customHeight="1">
      <c r="O213" s="71"/>
    </row>
    <row r="214" ht="15.75" customHeight="1">
      <c r="O214" s="71"/>
    </row>
    <row r="215" ht="15.75" customHeight="1">
      <c r="O215" s="71"/>
    </row>
    <row r="216" ht="15.75" customHeight="1">
      <c r="O216" s="71"/>
    </row>
    <row r="217" ht="15.75" customHeight="1">
      <c r="O217" s="71"/>
    </row>
    <row r="218" ht="15.75" customHeight="1">
      <c r="O218" s="71"/>
    </row>
    <row r="219" ht="15.75" customHeight="1">
      <c r="O219" s="71"/>
    </row>
    <row r="220" ht="15.75" customHeight="1">
      <c r="O220" s="71"/>
    </row>
    <row r="221" ht="15.75" customHeight="1">
      <c r="O221" s="71"/>
    </row>
    <row r="222" ht="15.75" customHeight="1">
      <c r="O222" s="71"/>
    </row>
    <row r="223" ht="15.75" customHeight="1">
      <c r="O223" s="71"/>
    </row>
    <row r="224" ht="15.75" customHeight="1">
      <c r="O224" s="71"/>
    </row>
    <row r="225" ht="15.75" customHeight="1">
      <c r="O225" s="71"/>
    </row>
    <row r="226" ht="15.75" customHeight="1">
      <c r="O226" s="71"/>
    </row>
    <row r="227" ht="15.75" customHeight="1">
      <c r="O227" s="71"/>
    </row>
    <row r="228" ht="15.75" customHeight="1">
      <c r="O228" s="71"/>
    </row>
    <row r="229" ht="15.75" customHeight="1">
      <c r="O229" s="71"/>
    </row>
    <row r="230" ht="15.75" customHeight="1">
      <c r="O230" s="71"/>
    </row>
    <row r="231" ht="15.75" customHeight="1">
      <c r="O231" s="71"/>
    </row>
    <row r="232" ht="15.75" customHeight="1">
      <c r="O232" s="71"/>
    </row>
    <row r="233" ht="15.75" customHeight="1">
      <c r="O233" s="71"/>
    </row>
    <row r="234" ht="15.75" customHeight="1">
      <c r="O234" s="71"/>
    </row>
    <row r="235" ht="15.75" customHeight="1">
      <c r="O235" s="71"/>
    </row>
    <row r="236" ht="15.75" customHeight="1">
      <c r="O236" s="71"/>
    </row>
    <row r="237" ht="15.75" customHeight="1">
      <c r="O237" s="71"/>
    </row>
    <row r="238" ht="15.75" customHeight="1">
      <c r="O238" s="71"/>
    </row>
    <row r="239" ht="15.75" customHeight="1">
      <c r="O239" s="71"/>
    </row>
    <row r="240" ht="15.75" customHeight="1">
      <c r="O240" s="71"/>
    </row>
    <row r="241" ht="15.75" customHeight="1">
      <c r="O241" s="71"/>
    </row>
    <row r="242" ht="15.75" customHeight="1">
      <c r="O242" s="71"/>
    </row>
    <row r="243" ht="15.75" customHeight="1">
      <c r="O243" s="71"/>
    </row>
    <row r="244" ht="15.75" customHeight="1">
      <c r="O244" s="71"/>
    </row>
    <row r="245" ht="15.75" customHeight="1">
      <c r="O245" s="71"/>
    </row>
    <row r="246" ht="15.75" customHeight="1">
      <c r="O246" s="71"/>
    </row>
    <row r="247" ht="15.75" customHeight="1">
      <c r="O247" s="71"/>
    </row>
    <row r="248" ht="15.75" customHeight="1">
      <c r="O248" s="71"/>
    </row>
    <row r="249" ht="15.75" customHeight="1">
      <c r="O249" s="71"/>
    </row>
    <row r="250" ht="15.75" customHeight="1">
      <c r="O250" s="71"/>
    </row>
    <row r="251" ht="15.75" customHeight="1">
      <c r="O251" s="71"/>
    </row>
    <row r="252" ht="15.75" customHeight="1">
      <c r="O252" s="71"/>
    </row>
    <row r="253" ht="15.75" customHeight="1">
      <c r="O253" s="71"/>
    </row>
    <row r="254" ht="15.75" customHeight="1">
      <c r="O254" s="71"/>
    </row>
    <row r="255" ht="15.75" customHeight="1">
      <c r="O255" s="71"/>
    </row>
    <row r="256" ht="15.75" customHeight="1">
      <c r="O256" s="71"/>
    </row>
    <row r="257" ht="15.75" customHeight="1">
      <c r="O257" s="71"/>
    </row>
    <row r="258" ht="15.75" customHeight="1">
      <c r="O258" s="71"/>
    </row>
    <row r="259" ht="15.75" customHeight="1">
      <c r="O259" s="71"/>
    </row>
    <row r="260" ht="15.75" customHeight="1">
      <c r="O260" s="71"/>
    </row>
    <row r="261" ht="15.75" customHeight="1">
      <c r="O261" s="71"/>
    </row>
    <row r="262" ht="15.75" customHeight="1">
      <c r="O262" s="71"/>
    </row>
    <row r="263" ht="15.75" customHeight="1">
      <c r="O263" s="71"/>
    </row>
    <row r="264" ht="15.75" customHeight="1">
      <c r="O264" s="71"/>
    </row>
    <row r="265" ht="15.75" customHeight="1">
      <c r="O265" s="71"/>
    </row>
    <row r="266" ht="15.75" customHeight="1">
      <c r="O266" s="71"/>
    </row>
    <row r="267" ht="15.75" customHeight="1">
      <c r="O267" s="71"/>
    </row>
    <row r="268" ht="15.75" customHeight="1">
      <c r="O268" s="71"/>
    </row>
    <row r="269" ht="15.75" customHeight="1">
      <c r="O269" s="71"/>
    </row>
    <row r="270" ht="15.75" customHeight="1">
      <c r="O270" s="71"/>
    </row>
    <row r="271" ht="15.75" customHeight="1">
      <c r="O271" s="71"/>
    </row>
    <row r="272" ht="15.75" customHeight="1">
      <c r="O272" s="71"/>
    </row>
    <row r="273" ht="15.75" customHeight="1">
      <c r="O273" s="71"/>
    </row>
    <row r="274" ht="15.75" customHeight="1">
      <c r="O274" s="71"/>
    </row>
    <row r="275" ht="15.75" customHeight="1">
      <c r="O275" s="71"/>
    </row>
    <row r="276" ht="15.75" customHeight="1">
      <c r="O276" s="71"/>
    </row>
    <row r="277" ht="15.75" customHeight="1">
      <c r="O277" s="71"/>
    </row>
    <row r="278" ht="15.75" customHeight="1">
      <c r="O278" s="71"/>
    </row>
    <row r="279" ht="15.75" customHeight="1">
      <c r="O279" s="71"/>
    </row>
    <row r="280" ht="15.75" customHeight="1">
      <c r="O280" s="71"/>
    </row>
    <row r="281" ht="15.75" customHeight="1">
      <c r="O281" s="71"/>
    </row>
    <row r="282" ht="15.75" customHeight="1">
      <c r="O282" s="71"/>
    </row>
    <row r="283" ht="15.75" customHeight="1">
      <c r="O283" s="71"/>
    </row>
    <row r="284" ht="15.75" customHeight="1">
      <c r="O284" s="71"/>
    </row>
    <row r="285" ht="15.75" customHeight="1">
      <c r="O285" s="71"/>
    </row>
    <row r="286" ht="15.75" customHeight="1">
      <c r="O286" s="71"/>
    </row>
    <row r="287" ht="15.75" customHeight="1">
      <c r="O287" s="71"/>
    </row>
    <row r="288" ht="15.75" customHeight="1">
      <c r="O288" s="71"/>
    </row>
    <row r="289" ht="15.75" customHeight="1">
      <c r="O289" s="71"/>
    </row>
    <row r="290" ht="15.75" customHeight="1">
      <c r="O290" s="71"/>
    </row>
    <row r="291" ht="15.75" customHeight="1">
      <c r="O291" s="71"/>
    </row>
    <row r="292" ht="15.75" customHeight="1">
      <c r="O292" s="71"/>
    </row>
    <row r="293" ht="15.75" customHeight="1">
      <c r="O293" s="71"/>
    </row>
    <row r="294" ht="15.75" customHeight="1">
      <c r="O294" s="71"/>
    </row>
    <row r="295" ht="15.75" customHeight="1">
      <c r="O295" s="71"/>
    </row>
    <row r="296" ht="15.75" customHeight="1">
      <c r="O296" s="71"/>
    </row>
    <row r="297" ht="15.75" customHeight="1">
      <c r="O297" s="71"/>
    </row>
    <row r="298" ht="15.75" customHeight="1">
      <c r="O298" s="71"/>
    </row>
    <row r="299" ht="15.75" customHeight="1">
      <c r="O299" s="71"/>
    </row>
    <row r="300" ht="15.75" customHeight="1">
      <c r="O300" s="71"/>
    </row>
    <row r="301" ht="15.75" customHeight="1">
      <c r="O301" s="71"/>
    </row>
    <row r="302" ht="15.75" customHeight="1">
      <c r="O302" s="71"/>
    </row>
    <row r="303" ht="15.75" customHeight="1">
      <c r="O303" s="71"/>
    </row>
    <row r="304" ht="15.75" customHeight="1">
      <c r="O304" s="71"/>
    </row>
    <row r="305" ht="15.75" customHeight="1">
      <c r="O305" s="71"/>
    </row>
    <row r="306" ht="15.75" customHeight="1">
      <c r="O306" s="71"/>
    </row>
    <row r="307" ht="15.75" customHeight="1">
      <c r="O307" s="71"/>
    </row>
    <row r="308" ht="15.75" customHeight="1">
      <c r="O308" s="71"/>
    </row>
    <row r="309" ht="15.75" customHeight="1">
      <c r="O309" s="71"/>
    </row>
    <row r="310" ht="15.75" customHeight="1">
      <c r="O310" s="71"/>
    </row>
    <row r="311" ht="15.75" customHeight="1">
      <c r="O311" s="71"/>
    </row>
    <row r="312" ht="15.75" customHeight="1">
      <c r="O312" s="71"/>
    </row>
    <row r="313" ht="15.75" customHeight="1">
      <c r="O313" s="71"/>
    </row>
    <row r="314" ht="15.75" customHeight="1">
      <c r="O314" s="71"/>
    </row>
    <row r="315" ht="15.75" customHeight="1">
      <c r="O315" s="71"/>
    </row>
    <row r="316" ht="15.75" customHeight="1">
      <c r="O316" s="71"/>
    </row>
    <row r="317" ht="15.75" customHeight="1">
      <c r="O317" s="71"/>
    </row>
    <row r="318" ht="15.75" customHeight="1">
      <c r="O318" s="71"/>
    </row>
    <row r="319" ht="15.75" customHeight="1">
      <c r="O319" s="71"/>
    </row>
    <row r="320" ht="15.75" customHeight="1">
      <c r="O320" s="71"/>
    </row>
    <row r="321" ht="15.75" customHeight="1">
      <c r="O321" s="71"/>
    </row>
    <row r="322" ht="15.75" customHeight="1">
      <c r="O322" s="71"/>
    </row>
    <row r="323" ht="15.75" customHeight="1">
      <c r="O323" s="71"/>
    </row>
    <row r="324" ht="15.75" customHeight="1">
      <c r="O324" s="71"/>
    </row>
    <row r="325" ht="15.75" customHeight="1">
      <c r="O325" s="71"/>
    </row>
    <row r="326" ht="15.75" customHeight="1">
      <c r="O326" s="71"/>
    </row>
    <row r="327" ht="15.75" customHeight="1">
      <c r="O327" s="71"/>
    </row>
    <row r="328" ht="15.75" customHeight="1">
      <c r="O328" s="71"/>
    </row>
    <row r="329" ht="15.75" customHeight="1">
      <c r="O329" s="71"/>
    </row>
    <row r="330" ht="15.75" customHeight="1">
      <c r="O330" s="71"/>
    </row>
    <row r="331" ht="15.75" customHeight="1">
      <c r="O331" s="71"/>
    </row>
    <row r="332" ht="15.75" customHeight="1">
      <c r="O332" s="71"/>
    </row>
    <row r="333" ht="15.75" customHeight="1">
      <c r="O333" s="71"/>
    </row>
    <row r="334" ht="15.75" customHeight="1">
      <c r="O334" s="71"/>
    </row>
    <row r="335" ht="15.75" customHeight="1">
      <c r="O335" s="71"/>
    </row>
    <row r="336" ht="15.75" customHeight="1">
      <c r="O336" s="71"/>
    </row>
    <row r="337" ht="15.75" customHeight="1">
      <c r="O337" s="71"/>
    </row>
    <row r="338" ht="15.75" customHeight="1">
      <c r="O338" s="71"/>
    </row>
    <row r="339" ht="15.75" customHeight="1">
      <c r="O339" s="71"/>
    </row>
    <row r="340" ht="15.75" customHeight="1">
      <c r="O340" s="71"/>
    </row>
    <row r="341" ht="15.75" customHeight="1">
      <c r="O341" s="71"/>
    </row>
    <row r="342" ht="15.75" customHeight="1">
      <c r="O342" s="71"/>
    </row>
    <row r="343" ht="15.75" customHeight="1">
      <c r="O343" s="71"/>
    </row>
    <row r="344" ht="15.75" customHeight="1">
      <c r="O344" s="71"/>
    </row>
    <row r="345" ht="15.75" customHeight="1">
      <c r="O345" s="71"/>
    </row>
    <row r="346" ht="15.75" customHeight="1">
      <c r="O346" s="71"/>
    </row>
    <row r="347" ht="15.75" customHeight="1">
      <c r="O347" s="71"/>
    </row>
    <row r="348" ht="15.75" customHeight="1">
      <c r="O348" s="71"/>
    </row>
    <row r="349" ht="15.75" customHeight="1">
      <c r="O349" s="71"/>
    </row>
    <row r="350" ht="15.75" customHeight="1">
      <c r="O350" s="71"/>
    </row>
    <row r="351" ht="15.75" customHeight="1">
      <c r="O351" s="71"/>
    </row>
    <row r="352" ht="15.75" customHeight="1">
      <c r="O352" s="71"/>
    </row>
    <row r="353" ht="15.75" customHeight="1">
      <c r="O353" s="71"/>
    </row>
    <row r="354" ht="15.75" customHeight="1">
      <c r="O354" s="71"/>
    </row>
    <row r="355" ht="15.75" customHeight="1">
      <c r="O355" s="71"/>
    </row>
    <row r="356" ht="15.75" customHeight="1">
      <c r="O356" s="71"/>
    </row>
    <row r="357" ht="15.75" customHeight="1">
      <c r="O357" s="71"/>
    </row>
    <row r="358" ht="15.75" customHeight="1">
      <c r="O358" s="71"/>
    </row>
    <row r="359" ht="15.75" customHeight="1">
      <c r="O359" s="71"/>
    </row>
    <row r="360" ht="15.75" customHeight="1">
      <c r="O360" s="71"/>
    </row>
    <row r="361" ht="15.75" customHeight="1">
      <c r="O361" s="71"/>
    </row>
    <row r="362" ht="15.75" customHeight="1">
      <c r="O362" s="71"/>
    </row>
    <row r="363" ht="15.75" customHeight="1">
      <c r="O363" s="71"/>
    </row>
    <row r="364" ht="15.75" customHeight="1">
      <c r="O364" s="71"/>
    </row>
    <row r="365" ht="15.75" customHeight="1">
      <c r="O365" s="71"/>
    </row>
    <row r="366" ht="15.75" customHeight="1">
      <c r="O366" s="71"/>
    </row>
    <row r="367" ht="15.75" customHeight="1">
      <c r="O367" s="71"/>
    </row>
    <row r="368" ht="15.75" customHeight="1">
      <c r="O368" s="71"/>
    </row>
    <row r="369" ht="15.75" customHeight="1">
      <c r="O369" s="71"/>
    </row>
    <row r="370" ht="15.75" customHeight="1">
      <c r="O370" s="71"/>
    </row>
    <row r="371" ht="15.75" customHeight="1">
      <c r="O371" s="71"/>
    </row>
    <row r="372" ht="15.75" customHeight="1">
      <c r="O372" s="71"/>
    </row>
    <row r="373" ht="15.75" customHeight="1">
      <c r="O373" s="71"/>
    </row>
    <row r="374" ht="15.75" customHeight="1">
      <c r="O374" s="71"/>
    </row>
    <row r="375" ht="15.75" customHeight="1">
      <c r="O375" s="71"/>
    </row>
    <row r="376" ht="15.75" customHeight="1">
      <c r="O376" s="71"/>
    </row>
    <row r="377" ht="15.75" customHeight="1">
      <c r="O377" s="71"/>
    </row>
    <row r="378" ht="15.75" customHeight="1">
      <c r="O378" s="71"/>
    </row>
    <row r="379" ht="15.75" customHeight="1">
      <c r="O379" s="71"/>
    </row>
    <row r="380" ht="15.75" customHeight="1">
      <c r="O380" s="71"/>
    </row>
    <row r="381" ht="15.75" customHeight="1">
      <c r="O381" s="71"/>
    </row>
    <row r="382" ht="15.75" customHeight="1">
      <c r="O382" s="71"/>
    </row>
    <row r="383" ht="15.75" customHeight="1">
      <c r="O383" s="71"/>
    </row>
    <row r="384" ht="15.75" customHeight="1">
      <c r="O384" s="71"/>
    </row>
    <row r="385" ht="15.75" customHeight="1">
      <c r="O385" s="71"/>
    </row>
    <row r="386" ht="15.75" customHeight="1">
      <c r="O386" s="71"/>
    </row>
    <row r="387" ht="15.75" customHeight="1">
      <c r="O387" s="71"/>
    </row>
    <row r="388" ht="15.75" customHeight="1">
      <c r="O388" s="71"/>
    </row>
    <row r="389" ht="15.75" customHeight="1">
      <c r="O389" s="71"/>
    </row>
    <row r="390" ht="15.75" customHeight="1">
      <c r="O390" s="71"/>
    </row>
    <row r="391" ht="15.75" customHeight="1">
      <c r="O391" s="71"/>
    </row>
    <row r="392" ht="15.75" customHeight="1">
      <c r="O392" s="71"/>
    </row>
    <row r="393" ht="15.75" customHeight="1">
      <c r="O393" s="71"/>
    </row>
    <row r="394" ht="15.75" customHeight="1">
      <c r="O394" s="71"/>
    </row>
    <row r="395" ht="15.75" customHeight="1">
      <c r="O395" s="71"/>
    </row>
    <row r="396" ht="15.75" customHeight="1">
      <c r="O396" s="71"/>
    </row>
    <row r="397" ht="15.75" customHeight="1">
      <c r="O397" s="71"/>
    </row>
    <row r="398" ht="15.75" customHeight="1">
      <c r="O398" s="71"/>
    </row>
    <row r="399" ht="15.75" customHeight="1">
      <c r="O399" s="71"/>
    </row>
    <row r="400" ht="15.75" customHeight="1">
      <c r="O400" s="71"/>
    </row>
    <row r="401" ht="15.75" customHeight="1">
      <c r="O401" s="71"/>
    </row>
    <row r="402" ht="15.75" customHeight="1">
      <c r="O402" s="71"/>
    </row>
    <row r="403" ht="15.75" customHeight="1">
      <c r="O403" s="71"/>
    </row>
    <row r="404" ht="15.75" customHeight="1">
      <c r="O404" s="71"/>
    </row>
    <row r="405" ht="15.75" customHeight="1">
      <c r="O405" s="71"/>
    </row>
    <row r="406" ht="15.75" customHeight="1">
      <c r="O406" s="71"/>
    </row>
    <row r="407" ht="15.75" customHeight="1">
      <c r="O407" s="71"/>
    </row>
    <row r="408" ht="15.75" customHeight="1">
      <c r="O408" s="71"/>
    </row>
    <row r="409" ht="15.75" customHeight="1">
      <c r="O409" s="71"/>
    </row>
    <row r="410" ht="15.75" customHeight="1">
      <c r="O410" s="71"/>
    </row>
    <row r="411" ht="15.75" customHeight="1">
      <c r="O411" s="71"/>
    </row>
    <row r="412" ht="15.75" customHeight="1">
      <c r="O412" s="71"/>
    </row>
    <row r="413" ht="15.75" customHeight="1">
      <c r="O413" s="71"/>
    </row>
    <row r="414" ht="15.75" customHeight="1">
      <c r="O414" s="71"/>
    </row>
    <row r="415" ht="15.75" customHeight="1">
      <c r="O415" s="71"/>
    </row>
    <row r="416" ht="15.75" customHeight="1">
      <c r="O416" s="71"/>
    </row>
    <row r="417" ht="15.75" customHeight="1">
      <c r="O417" s="71"/>
    </row>
    <row r="418" ht="15.75" customHeight="1">
      <c r="O418" s="71"/>
    </row>
    <row r="419" ht="15.75" customHeight="1">
      <c r="O419" s="71"/>
    </row>
    <row r="420" ht="15.75" customHeight="1">
      <c r="O420" s="71"/>
    </row>
    <row r="421" ht="15.75" customHeight="1">
      <c r="O421" s="71"/>
    </row>
    <row r="422" ht="15.75" customHeight="1">
      <c r="O422" s="71"/>
    </row>
    <row r="423" ht="15.75" customHeight="1">
      <c r="O423" s="71"/>
    </row>
    <row r="424" ht="15.75" customHeight="1">
      <c r="O424" s="71"/>
    </row>
    <row r="425" ht="15.75" customHeight="1">
      <c r="O425" s="71"/>
    </row>
    <row r="426" ht="15.75" customHeight="1">
      <c r="O426" s="71"/>
    </row>
    <row r="427" ht="15.75" customHeight="1">
      <c r="O427" s="71"/>
    </row>
    <row r="428" ht="15.75" customHeight="1">
      <c r="O428" s="71"/>
    </row>
    <row r="429" ht="15.75" customHeight="1">
      <c r="O429" s="71"/>
    </row>
    <row r="430" ht="15.75" customHeight="1">
      <c r="O430" s="71"/>
    </row>
    <row r="431" ht="15.75" customHeight="1">
      <c r="O431" s="71"/>
    </row>
    <row r="432" ht="15.75" customHeight="1">
      <c r="O432" s="71"/>
    </row>
    <row r="433" ht="15.75" customHeight="1">
      <c r="O433" s="71"/>
    </row>
    <row r="434" ht="15.75" customHeight="1">
      <c r="O434" s="71"/>
    </row>
    <row r="435" ht="15.75" customHeight="1">
      <c r="O435" s="71"/>
    </row>
    <row r="436" ht="15.75" customHeight="1">
      <c r="O436" s="71"/>
    </row>
    <row r="437" ht="15.75" customHeight="1">
      <c r="O437" s="71"/>
    </row>
    <row r="438" ht="15.75" customHeight="1">
      <c r="O438" s="71"/>
    </row>
    <row r="439" ht="15.75" customHeight="1">
      <c r="O439" s="71"/>
    </row>
    <row r="440" ht="15.75" customHeight="1">
      <c r="O440" s="71"/>
    </row>
    <row r="441" ht="15.75" customHeight="1">
      <c r="O441" s="71"/>
    </row>
    <row r="442" ht="15.75" customHeight="1">
      <c r="O442" s="71"/>
    </row>
    <row r="443" ht="15.75" customHeight="1">
      <c r="O443" s="71"/>
    </row>
    <row r="444" ht="15.75" customHeight="1">
      <c r="O444" s="71"/>
    </row>
    <row r="445" ht="15.75" customHeight="1">
      <c r="O445" s="71"/>
    </row>
    <row r="446" ht="15.75" customHeight="1">
      <c r="O446" s="71"/>
    </row>
    <row r="447" ht="15.75" customHeight="1">
      <c r="O447" s="71"/>
    </row>
    <row r="448" ht="15.75" customHeight="1">
      <c r="O448" s="71"/>
    </row>
    <row r="449" ht="15.75" customHeight="1">
      <c r="O449" s="71"/>
    </row>
    <row r="450" ht="15.75" customHeight="1">
      <c r="O450" s="71"/>
    </row>
    <row r="451" ht="15.75" customHeight="1">
      <c r="O451" s="71"/>
    </row>
    <row r="452" ht="15.75" customHeight="1">
      <c r="O452" s="71"/>
    </row>
    <row r="453" ht="15.75" customHeight="1">
      <c r="O453" s="71"/>
    </row>
    <row r="454" ht="15.75" customHeight="1">
      <c r="O454" s="71"/>
    </row>
    <row r="455" ht="15.75" customHeight="1">
      <c r="O455" s="71"/>
    </row>
    <row r="456" ht="15.75" customHeight="1">
      <c r="O456" s="71"/>
    </row>
    <row r="457" ht="15.75" customHeight="1">
      <c r="O457" s="71"/>
    </row>
    <row r="458" ht="15.75" customHeight="1">
      <c r="O458" s="71"/>
    </row>
    <row r="459" ht="15.75" customHeight="1">
      <c r="O459" s="71"/>
    </row>
    <row r="460" ht="15.75" customHeight="1">
      <c r="O460" s="71"/>
    </row>
    <row r="461" ht="15.75" customHeight="1">
      <c r="O461" s="71"/>
    </row>
    <row r="462" ht="15.75" customHeight="1">
      <c r="O462" s="71"/>
    </row>
    <row r="463" ht="15.75" customHeight="1">
      <c r="O463" s="71"/>
    </row>
    <row r="464" ht="15.75" customHeight="1">
      <c r="O464" s="71"/>
    </row>
    <row r="465" ht="15.75" customHeight="1">
      <c r="O465" s="71"/>
    </row>
    <row r="466" ht="15.75" customHeight="1">
      <c r="O466" s="71"/>
    </row>
    <row r="467" ht="15.75" customHeight="1">
      <c r="O467" s="71"/>
    </row>
    <row r="468" ht="15.75" customHeight="1">
      <c r="O468" s="71"/>
    </row>
    <row r="469" ht="15.75" customHeight="1">
      <c r="O469" s="71"/>
    </row>
    <row r="470" ht="15.75" customHeight="1">
      <c r="O470" s="71"/>
    </row>
    <row r="471" ht="15.75" customHeight="1">
      <c r="O471" s="71"/>
    </row>
    <row r="472" ht="15.75" customHeight="1">
      <c r="O472" s="71"/>
    </row>
    <row r="473" ht="15.75" customHeight="1">
      <c r="O473" s="71"/>
    </row>
    <row r="474" ht="15.75" customHeight="1">
      <c r="O474" s="71"/>
    </row>
    <row r="475" ht="15.75" customHeight="1">
      <c r="O475" s="71"/>
    </row>
    <row r="476" ht="15.75" customHeight="1">
      <c r="O476" s="71"/>
    </row>
    <row r="477" ht="15.75" customHeight="1">
      <c r="O477" s="71"/>
    </row>
    <row r="478" ht="15.75" customHeight="1">
      <c r="O478" s="71"/>
    </row>
    <row r="479" ht="15.75" customHeight="1">
      <c r="O479" s="71"/>
    </row>
    <row r="480" ht="15.75" customHeight="1">
      <c r="O480" s="71"/>
    </row>
    <row r="481" ht="15.75" customHeight="1">
      <c r="O481" s="71"/>
    </row>
    <row r="482" ht="15.75" customHeight="1">
      <c r="O482" s="71"/>
    </row>
    <row r="483" ht="15.75" customHeight="1">
      <c r="O483" s="71"/>
    </row>
    <row r="484" ht="15.75" customHeight="1">
      <c r="O484" s="71"/>
    </row>
    <row r="485" ht="15.75" customHeight="1">
      <c r="O485" s="71"/>
    </row>
    <row r="486" ht="15.75" customHeight="1">
      <c r="O486" s="71"/>
    </row>
    <row r="487" ht="15.75" customHeight="1">
      <c r="O487" s="71"/>
    </row>
    <row r="488" ht="15.75" customHeight="1">
      <c r="O488" s="71"/>
    </row>
    <row r="489" ht="15.75" customHeight="1">
      <c r="O489" s="71"/>
    </row>
    <row r="490" ht="15.75" customHeight="1">
      <c r="O490" s="71"/>
    </row>
    <row r="491" ht="15.75" customHeight="1">
      <c r="O491" s="71"/>
    </row>
    <row r="492" ht="15.75" customHeight="1">
      <c r="O492" s="71"/>
    </row>
    <row r="493" ht="15.75" customHeight="1">
      <c r="O493" s="71"/>
    </row>
    <row r="494" ht="15.75" customHeight="1">
      <c r="O494" s="71"/>
    </row>
    <row r="495" ht="15.75" customHeight="1">
      <c r="O495" s="71"/>
    </row>
    <row r="496" ht="15.75" customHeight="1">
      <c r="O496" s="71"/>
    </row>
    <row r="497" ht="15.75" customHeight="1">
      <c r="O497" s="71"/>
    </row>
    <row r="498" ht="15.75" customHeight="1">
      <c r="O498" s="71"/>
    </row>
    <row r="499" ht="15.75" customHeight="1">
      <c r="O499" s="71"/>
    </row>
    <row r="500" ht="15.75" customHeight="1">
      <c r="O500" s="71"/>
    </row>
    <row r="501" ht="15.75" customHeight="1">
      <c r="O501" s="71"/>
    </row>
    <row r="502" ht="15.75" customHeight="1">
      <c r="O502" s="71"/>
    </row>
    <row r="503" ht="15.75" customHeight="1">
      <c r="O503" s="71"/>
    </row>
    <row r="504" ht="15.75" customHeight="1">
      <c r="O504" s="71"/>
    </row>
    <row r="505" ht="15.75" customHeight="1">
      <c r="O505" s="71"/>
    </row>
    <row r="506" ht="15.75" customHeight="1">
      <c r="O506" s="71"/>
    </row>
    <row r="507" ht="15.75" customHeight="1">
      <c r="O507" s="71"/>
    </row>
    <row r="508" ht="15.75" customHeight="1">
      <c r="O508" s="71"/>
    </row>
    <row r="509" ht="15.75" customHeight="1">
      <c r="O509" s="71"/>
    </row>
    <row r="510" ht="15.75" customHeight="1">
      <c r="O510" s="71"/>
    </row>
    <row r="511" ht="15.75" customHeight="1">
      <c r="O511" s="71"/>
    </row>
    <row r="512" ht="15.75" customHeight="1">
      <c r="O512" s="71"/>
    </row>
    <row r="513" ht="15.75" customHeight="1">
      <c r="O513" s="71"/>
    </row>
    <row r="514" ht="15.75" customHeight="1">
      <c r="O514" s="71"/>
    </row>
    <row r="515" ht="15.75" customHeight="1">
      <c r="O515" s="71"/>
    </row>
    <row r="516" ht="15.75" customHeight="1">
      <c r="O516" s="71"/>
    </row>
    <row r="517" ht="15.75" customHeight="1">
      <c r="O517" s="71"/>
    </row>
    <row r="518" ht="15.75" customHeight="1">
      <c r="O518" s="71"/>
    </row>
    <row r="519" ht="15.75" customHeight="1">
      <c r="O519" s="71"/>
    </row>
    <row r="520" ht="15.75" customHeight="1">
      <c r="O520" s="71"/>
    </row>
    <row r="521" ht="15.75" customHeight="1">
      <c r="O521" s="71"/>
    </row>
    <row r="522" ht="15.75" customHeight="1">
      <c r="O522" s="71"/>
    </row>
    <row r="523" ht="15.75" customHeight="1">
      <c r="O523" s="71"/>
    </row>
    <row r="524" ht="15.75" customHeight="1">
      <c r="O524" s="71"/>
    </row>
    <row r="525" ht="15.75" customHeight="1">
      <c r="O525" s="71"/>
    </row>
    <row r="526" ht="15.75" customHeight="1">
      <c r="O526" s="71"/>
    </row>
    <row r="527" ht="15.75" customHeight="1">
      <c r="O527" s="71"/>
    </row>
    <row r="528" ht="15.75" customHeight="1">
      <c r="O528" s="71"/>
    </row>
    <row r="529" ht="15.75" customHeight="1">
      <c r="O529" s="71"/>
    </row>
    <row r="530" ht="15.75" customHeight="1">
      <c r="O530" s="71"/>
    </row>
    <row r="531" ht="15.75" customHeight="1">
      <c r="O531" s="71"/>
    </row>
    <row r="532" ht="15.75" customHeight="1">
      <c r="O532" s="71"/>
    </row>
    <row r="533" ht="15.75" customHeight="1">
      <c r="O533" s="71"/>
    </row>
    <row r="534" ht="15.75" customHeight="1">
      <c r="O534" s="71"/>
    </row>
    <row r="535" ht="15.75" customHeight="1">
      <c r="O535" s="71"/>
    </row>
    <row r="536" ht="15.75" customHeight="1">
      <c r="O536" s="71"/>
    </row>
    <row r="537" ht="15.75" customHeight="1">
      <c r="O537" s="71"/>
    </row>
    <row r="538" ht="15.75" customHeight="1">
      <c r="O538" s="71"/>
    </row>
    <row r="539" ht="15.75" customHeight="1">
      <c r="O539" s="71"/>
    </row>
    <row r="540" ht="15.75" customHeight="1">
      <c r="O540" s="71"/>
    </row>
    <row r="541" ht="15.75" customHeight="1">
      <c r="O541" s="71"/>
    </row>
    <row r="542" ht="15.75" customHeight="1">
      <c r="O542" s="71"/>
    </row>
    <row r="543" ht="15.75" customHeight="1">
      <c r="O543" s="71"/>
    </row>
    <row r="544" ht="15.75" customHeight="1">
      <c r="O544" s="71"/>
    </row>
    <row r="545" ht="15.75" customHeight="1">
      <c r="O545" s="71"/>
    </row>
    <row r="546" ht="15.75" customHeight="1">
      <c r="O546" s="71"/>
    </row>
    <row r="547" ht="15.75" customHeight="1">
      <c r="O547" s="71"/>
    </row>
    <row r="548" ht="15.75" customHeight="1">
      <c r="O548" s="71"/>
    </row>
    <row r="549" ht="15.75" customHeight="1">
      <c r="O549" s="71"/>
    </row>
    <row r="550" ht="15.75" customHeight="1">
      <c r="O550" s="71"/>
    </row>
    <row r="551" ht="15.75" customHeight="1">
      <c r="O551" s="71"/>
    </row>
    <row r="552" ht="15.75" customHeight="1">
      <c r="O552" s="71"/>
    </row>
    <row r="553" ht="15.75" customHeight="1">
      <c r="O553" s="71"/>
    </row>
    <row r="554" ht="15.75" customHeight="1">
      <c r="O554" s="71"/>
    </row>
    <row r="555" ht="15.75" customHeight="1">
      <c r="O555" s="71"/>
    </row>
    <row r="556" ht="15.75" customHeight="1">
      <c r="O556" s="71"/>
    </row>
    <row r="557" ht="15.75" customHeight="1">
      <c r="O557" s="71"/>
    </row>
    <row r="558" ht="15.75" customHeight="1">
      <c r="O558" s="71"/>
    </row>
    <row r="559" ht="15.75" customHeight="1">
      <c r="O559" s="71"/>
    </row>
    <row r="560" ht="15.75" customHeight="1">
      <c r="O560" s="71"/>
    </row>
    <row r="561" ht="15.75" customHeight="1">
      <c r="O561" s="71"/>
    </row>
    <row r="562" ht="15.75" customHeight="1">
      <c r="O562" s="71"/>
    </row>
    <row r="563" ht="15.75" customHeight="1">
      <c r="O563" s="71"/>
    </row>
    <row r="564" ht="15.75" customHeight="1">
      <c r="O564" s="71"/>
    </row>
    <row r="565" ht="15.75" customHeight="1">
      <c r="O565" s="71"/>
    </row>
    <row r="566" ht="15.75" customHeight="1">
      <c r="O566" s="71"/>
    </row>
    <row r="567" ht="15.75" customHeight="1">
      <c r="O567" s="71"/>
    </row>
    <row r="568" ht="15.75" customHeight="1">
      <c r="O568" s="71"/>
    </row>
    <row r="569" ht="15.75" customHeight="1">
      <c r="O569" s="71"/>
    </row>
    <row r="570" ht="15.75" customHeight="1">
      <c r="O570" s="71"/>
    </row>
    <row r="571" ht="15.75" customHeight="1">
      <c r="O571" s="71"/>
    </row>
    <row r="572" ht="15.75" customHeight="1">
      <c r="O572" s="71"/>
    </row>
    <row r="573" ht="15.75" customHeight="1">
      <c r="O573" s="71"/>
    </row>
    <row r="574" ht="15.75" customHeight="1">
      <c r="O574" s="71"/>
    </row>
    <row r="575" ht="15.75" customHeight="1">
      <c r="O575" s="71"/>
    </row>
    <row r="576" ht="15.75" customHeight="1">
      <c r="O576" s="71"/>
    </row>
    <row r="577" ht="15.75" customHeight="1">
      <c r="O577" s="71"/>
    </row>
    <row r="578" ht="15.75" customHeight="1">
      <c r="O578" s="71"/>
    </row>
    <row r="579" ht="15.75" customHeight="1">
      <c r="O579" s="71"/>
    </row>
    <row r="580" ht="15.75" customHeight="1">
      <c r="O580" s="71"/>
    </row>
    <row r="581" ht="15.75" customHeight="1">
      <c r="O581" s="71"/>
    </row>
    <row r="582" ht="15.75" customHeight="1">
      <c r="O582" s="71"/>
    </row>
    <row r="583" ht="15.75" customHeight="1">
      <c r="O583" s="71"/>
    </row>
    <row r="584" ht="15.75" customHeight="1">
      <c r="O584" s="71"/>
    </row>
    <row r="585" ht="15.75" customHeight="1">
      <c r="O585" s="71"/>
    </row>
    <row r="586" ht="15.75" customHeight="1">
      <c r="O586" s="71"/>
    </row>
    <row r="587" ht="15.75" customHeight="1">
      <c r="O587" s="71"/>
    </row>
    <row r="588" ht="15.75" customHeight="1">
      <c r="O588" s="71"/>
    </row>
    <row r="589" ht="15.75" customHeight="1">
      <c r="O589" s="71"/>
    </row>
    <row r="590" ht="15.75" customHeight="1">
      <c r="O590" s="71"/>
    </row>
    <row r="591" ht="15.75" customHeight="1">
      <c r="O591" s="71"/>
    </row>
    <row r="592" ht="15.75" customHeight="1">
      <c r="O592" s="71"/>
    </row>
    <row r="593" ht="15.75" customHeight="1">
      <c r="O593" s="71"/>
    </row>
    <row r="594" ht="15.75" customHeight="1">
      <c r="O594" s="71"/>
    </row>
    <row r="595" ht="15.75" customHeight="1">
      <c r="O595" s="71"/>
    </row>
    <row r="596" ht="15.75" customHeight="1">
      <c r="O596" s="71"/>
    </row>
    <row r="597" ht="15.75" customHeight="1">
      <c r="O597" s="71"/>
    </row>
    <row r="598" ht="15.75" customHeight="1">
      <c r="O598" s="71"/>
    </row>
    <row r="599" ht="15.75" customHeight="1">
      <c r="O599" s="71"/>
    </row>
    <row r="600" ht="15.75" customHeight="1">
      <c r="O600" s="71"/>
    </row>
    <row r="601" ht="15.75" customHeight="1">
      <c r="O601" s="71"/>
    </row>
    <row r="602" ht="15.75" customHeight="1">
      <c r="O602" s="71"/>
    </row>
    <row r="603" ht="15.75" customHeight="1">
      <c r="O603" s="71"/>
    </row>
    <row r="604" ht="15.75" customHeight="1">
      <c r="O604" s="71"/>
    </row>
    <row r="605" ht="15.75" customHeight="1">
      <c r="O605" s="71"/>
    </row>
    <row r="606" ht="15.75" customHeight="1">
      <c r="O606" s="71"/>
    </row>
    <row r="607" ht="15.75" customHeight="1">
      <c r="O607" s="71"/>
    </row>
    <row r="608" ht="15.75" customHeight="1">
      <c r="O608" s="71"/>
    </row>
    <row r="609" ht="15.75" customHeight="1">
      <c r="O609" s="71"/>
    </row>
    <row r="610" ht="15.75" customHeight="1">
      <c r="O610" s="71"/>
    </row>
    <row r="611" ht="15.75" customHeight="1">
      <c r="O611" s="71"/>
    </row>
    <row r="612" ht="15.75" customHeight="1">
      <c r="O612" s="71"/>
    </row>
    <row r="613" ht="15.75" customHeight="1">
      <c r="O613" s="71"/>
    </row>
    <row r="614" ht="15.75" customHeight="1">
      <c r="O614" s="71"/>
    </row>
    <row r="615" ht="15.75" customHeight="1">
      <c r="O615" s="71"/>
    </row>
    <row r="616" ht="15.75" customHeight="1">
      <c r="O616" s="71"/>
    </row>
    <row r="617" ht="15.75" customHeight="1">
      <c r="O617" s="71"/>
    </row>
    <row r="618" ht="15.75" customHeight="1">
      <c r="O618" s="71"/>
    </row>
    <row r="619" ht="15.75" customHeight="1">
      <c r="O619" s="71"/>
    </row>
    <row r="620" ht="15.75" customHeight="1">
      <c r="O620" s="71"/>
    </row>
    <row r="621" ht="15.75" customHeight="1">
      <c r="O621" s="71"/>
    </row>
    <row r="622" ht="15.75" customHeight="1">
      <c r="O622" s="71"/>
    </row>
    <row r="623" ht="15.75" customHeight="1">
      <c r="O623" s="71"/>
    </row>
    <row r="624" ht="15.75" customHeight="1">
      <c r="O624" s="71"/>
    </row>
    <row r="625" ht="15.75" customHeight="1">
      <c r="O625" s="71"/>
    </row>
    <row r="626" ht="15.75" customHeight="1">
      <c r="O626" s="71"/>
    </row>
    <row r="627" ht="15.75" customHeight="1">
      <c r="O627" s="71"/>
    </row>
    <row r="628" ht="15.75" customHeight="1">
      <c r="O628" s="71"/>
    </row>
    <row r="629" ht="15.75" customHeight="1">
      <c r="O629" s="71"/>
    </row>
    <row r="630" ht="15.75" customHeight="1">
      <c r="O630" s="71"/>
    </row>
    <row r="631" ht="15.75" customHeight="1">
      <c r="O631" s="71"/>
    </row>
    <row r="632" ht="15.75" customHeight="1">
      <c r="O632" s="71"/>
    </row>
    <row r="633" ht="15.75" customHeight="1">
      <c r="O633" s="71"/>
    </row>
    <row r="634" ht="15.75" customHeight="1">
      <c r="O634" s="71"/>
    </row>
    <row r="635" ht="15.75" customHeight="1">
      <c r="O635" s="71"/>
    </row>
    <row r="636" ht="15.75" customHeight="1">
      <c r="O636" s="71"/>
    </row>
    <row r="637" ht="15.75" customHeight="1">
      <c r="O637" s="71"/>
    </row>
    <row r="638" ht="15.75" customHeight="1">
      <c r="O638" s="71"/>
    </row>
    <row r="639" ht="15.75" customHeight="1">
      <c r="O639" s="71"/>
    </row>
    <row r="640" ht="15.75" customHeight="1">
      <c r="O640" s="71"/>
    </row>
    <row r="641" ht="15.75" customHeight="1">
      <c r="O641" s="71"/>
    </row>
    <row r="642" ht="15.75" customHeight="1">
      <c r="O642" s="71"/>
    </row>
    <row r="643" ht="15.75" customHeight="1">
      <c r="O643" s="71"/>
    </row>
    <row r="644" ht="15.75" customHeight="1">
      <c r="O644" s="71"/>
    </row>
    <row r="645" ht="15.75" customHeight="1">
      <c r="O645" s="71"/>
    </row>
    <row r="646" ht="15.75" customHeight="1">
      <c r="O646" s="71"/>
    </row>
    <row r="647" ht="15.75" customHeight="1">
      <c r="O647" s="71"/>
    </row>
    <row r="648" ht="15.75" customHeight="1">
      <c r="O648" s="71"/>
    </row>
    <row r="649" ht="15.75" customHeight="1">
      <c r="O649" s="71"/>
    </row>
    <row r="650" ht="15.75" customHeight="1">
      <c r="O650" s="71"/>
    </row>
    <row r="651" ht="15.75" customHeight="1">
      <c r="O651" s="71"/>
    </row>
    <row r="652" ht="15.75" customHeight="1">
      <c r="O652" s="71"/>
    </row>
    <row r="653" ht="15.75" customHeight="1">
      <c r="O653" s="71"/>
    </row>
    <row r="654" ht="15.75" customHeight="1">
      <c r="O654" s="71"/>
    </row>
    <row r="655" ht="15.75" customHeight="1">
      <c r="O655" s="71"/>
    </row>
    <row r="656" ht="15.75" customHeight="1">
      <c r="O656" s="71"/>
    </row>
    <row r="657" ht="15.75" customHeight="1">
      <c r="O657" s="71"/>
    </row>
    <row r="658" ht="15.75" customHeight="1">
      <c r="O658" s="71"/>
    </row>
    <row r="659" ht="15.75" customHeight="1">
      <c r="O659" s="71"/>
    </row>
    <row r="660" ht="15.75" customHeight="1">
      <c r="O660" s="71"/>
    </row>
    <row r="661" ht="15.75" customHeight="1">
      <c r="O661" s="71"/>
    </row>
    <row r="662" ht="15.75" customHeight="1">
      <c r="O662" s="71"/>
    </row>
    <row r="663" ht="15.75" customHeight="1">
      <c r="O663" s="71"/>
    </row>
    <row r="664" ht="15.75" customHeight="1">
      <c r="O664" s="71"/>
    </row>
    <row r="665" ht="15.75" customHeight="1">
      <c r="O665" s="71"/>
    </row>
    <row r="666" ht="15.75" customHeight="1">
      <c r="O666" s="71"/>
    </row>
    <row r="667" ht="15.75" customHeight="1">
      <c r="O667" s="71"/>
    </row>
    <row r="668" ht="15.75" customHeight="1">
      <c r="O668" s="71"/>
    </row>
    <row r="669" ht="15.75" customHeight="1">
      <c r="O669" s="71"/>
    </row>
    <row r="670" ht="15.75" customHeight="1">
      <c r="O670" s="71"/>
    </row>
    <row r="671" ht="15.75" customHeight="1">
      <c r="O671" s="71"/>
    </row>
    <row r="672" ht="15.75" customHeight="1">
      <c r="O672" s="71"/>
    </row>
    <row r="673" ht="15.75" customHeight="1">
      <c r="O673" s="71"/>
    </row>
    <row r="674" ht="15.75" customHeight="1">
      <c r="O674" s="71"/>
    </row>
    <row r="675" ht="15.75" customHeight="1">
      <c r="O675" s="71"/>
    </row>
    <row r="676" ht="15.75" customHeight="1">
      <c r="O676" s="71"/>
    </row>
    <row r="677" ht="15.75" customHeight="1">
      <c r="O677" s="71"/>
    </row>
    <row r="678" ht="15.75" customHeight="1">
      <c r="O678" s="71"/>
    </row>
    <row r="679" ht="15.75" customHeight="1">
      <c r="O679" s="71"/>
    </row>
    <row r="680" ht="15.75" customHeight="1">
      <c r="O680" s="71"/>
    </row>
    <row r="681" ht="15.75" customHeight="1">
      <c r="O681" s="71"/>
    </row>
    <row r="682" ht="15.75" customHeight="1">
      <c r="O682" s="71"/>
    </row>
    <row r="683" ht="15.75" customHeight="1">
      <c r="O683" s="71"/>
    </row>
    <row r="684" ht="15.75" customHeight="1">
      <c r="O684" s="71"/>
    </row>
    <row r="685" ht="15.75" customHeight="1">
      <c r="O685" s="71"/>
    </row>
    <row r="686" ht="15.75" customHeight="1">
      <c r="O686" s="71"/>
    </row>
    <row r="687" ht="15.75" customHeight="1">
      <c r="O687" s="71"/>
    </row>
    <row r="688" ht="15.75" customHeight="1">
      <c r="O688" s="71"/>
    </row>
    <row r="689" ht="15.75" customHeight="1">
      <c r="O689" s="71"/>
    </row>
    <row r="690" ht="15.75" customHeight="1">
      <c r="O690" s="71"/>
    </row>
    <row r="691" ht="15.75" customHeight="1">
      <c r="O691" s="71"/>
    </row>
    <row r="692" ht="15.75" customHeight="1">
      <c r="O692" s="71"/>
    </row>
    <row r="693" ht="15.75" customHeight="1">
      <c r="O693" s="71"/>
    </row>
    <row r="694" ht="15.75" customHeight="1">
      <c r="O694" s="71"/>
    </row>
    <row r="695" ht="15.75" customHeight="1">
      <c r="O695" s="71"/>
    </row>
    <row r="696" ht="15.75" customHeight="1">
      <c r="O696" s="71"/>
    </row>
    <row r="697" ht="15.75" customHeight="1">
      <c r="O697" s="71"/>
    </row>
    <row r="698" ht="15.75" customHeight="1">
      <c r="O698" s="71"/>
    </row>
    <row r="699" ht="15.75" customHeight="1">
      <c r="O699" s="71"/>
    </row>
    <row r="700" ht="15.75" customHeight="1">
      <c r="O700" s="71"/>
    </row>
    <row r="701" ht="15.75" customHeight="1">
      <c r="O701" s="71"/>
    </row>
    <row r="702" ht="15.75" customHeight="1">
      <c r="O702" s="71"/>
    </row>
    <row r="703" ht="15.75" customHeight="1">
      <c r="O703" s="71"/>
    </row>
    <row r="704" ht="15.75" customHeight="1">
      <c r="O704" s="71"/>
    </row>
    <row r="705" ht="15.75" customHeight="1">
      <c r="O705" s="71"/>
    </row>
    <row r="706" ht="15.75" customHeight="1">
      <c r="O706" s="71"/>
    </row>
    <row r="707" ht="15.75" customHeight="1">
      <c r="O707" s="71"/>
    </row>
    <row r="708" ht="15.75" customHeight="1">
      <c r="O708" s="71"/>
    </row>
    <row r="709" ht="15.75" customHeight="1">
      <c r="O709" s="71"/>
    </row>
    <row r="710" ht="15.75" customHeight="1">
      <c r="O710" s="71"/>
    </row>
    <row r="711" ht="15.75" customHeight="1">
      <c r="O711" s="71"/>
    </row>
    <row r="712" ht="15.75" customHeight="1">
      <c r="O712" s="71"/>
    </row>
  </sheetData>
  <mergeCells count="4">
    <mergeCell ref="A2:A32"/>
    <mergeCell ref="B2:B32"/>
    <mergeCell ref="A33:B33"/>
    <mergeCell ref="E33:H33"/>
  </mergeCells>
  <printOptions/>
  <pageMargins left="0.25" right="0.25" top="0.75" bottom="0.75" header="0" footer="0"/>
  <pageSetup fitToHeight="0" fitToWidth="1"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outlinePr summaryBelow="0" summaryRight="0"/>
    <pageSetUpPr fitToPage="1"/>
  </sheetPr>
  <dimension ref="A1:AD50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4.421875" defaultRowHeight="15" customHeight="1"/>
  <cols>
    <col min="1" max="1" width="6.28125" style="1" customWidth="1"/>
    <col min="2" max="2" width="7.28125" style="1" customWidth="1"/>
    <col min="3" max="3" width="24.28125" style="1" customWidth="1"/>
    <col min="4" max="4" width="40.7109375" style="1" customWidth="1"/>
    <col min="5" max="5" width="35.140625" style="1" customWidth="1"/>
    <col min="6" max="6" width="9.140625" style="1" customWidth="1"/>
    <col min="7" max="7" width="7.57421875" style="1" customWidth="1"/>
    <col min="8" max="8" width="9.00390625" style="1" customWidth="1"/>
    <col min="9" max="9" width="17.421875" style="1" customWidth="1"/>
    <col min="10" max="10" width="18.28125" style="1" customWidth="1"/>
    <col min="11" max="11" width="17.8515625" style="1" customWidth="1"/>
    <col min="12" max="12" width="17.140625" style="1" customWidth="1"/>
    <col min="13" max="13" width="16.421875" style="1" customWidth="1"/>
    <col min="14" max="14" width="17.28125" style="1" customWidth="1"/>
    <col min="15" max="15" width="7.28125" style="1" customWidth="1"/>
    <col min="16" max="16384" width="14.421875" style="1" customWidth="1"/>
  </cols>
  <sheetData>
    <row r="1" spans="1:15" ht="15.75" customHeight="1">
      <c r="A1" s="39" t="s">
        <v>475</v>
      </c>
      <c r="B1" s="40" t="s">
        <v>476</v>
      </c>
      <c r="C1" s="73" t="s">
        <v>477</v>
      </c>
      <c r="D1" s="73" t="s">
        <v>478</v>
      </c>
      <c r="E1" s="73" t="s">
        <v>479</v>
      </c>
      <c r="F1" s="142" t="s">
        <v>480</v>
      </c>
      <c r="G1" s="41" t="s">
        <v>481</v>
      </c>
      <c r="H1" s="41" t="s">
        <v>30</v>
      </c>
      <c r="I1" s="73" t="s">
        <v>483</v>
      </c>
      <c r="J1" s="74" t="s">
        <v>484</v>
      </c>
      <c r="K1" s="73" t="s">
        <v>485</v>
      </c>
      <c r="L1" s="74" t="s">
        <v>486</v>
      </c>
      <c r="M1" s="75" t="s">
        <v>487</v>
      </c>
      <c r="N1" s="44" t="s">
        <v>488</v>
      </c>
      <c r="O1" s="44" t="s">
        <v>489</v>
      </c>
    </row>
    <row r="2" spans="1:15" ht="38.25" customHeight="1">
      <c r="A2" s="143" t="s">
        <v>31</v>
      </c>
      <c r="B2" s="76"/>
      <c r="C2" s="56" t="s">
        <v>492</v>
      </c>
      <c r="D2" s="56" t="s">
        <v>32</v>
      </c>
      <c r="E2" s="56" t="s">
        <v>33</v>
      </c>
      <c r="F2" s="146" t="s">
        <v>417</v>
      </c>
      <c r="G2" s="146" t="s">
        <v>495</v>
      </c>
      <c r="H2" s="146">
        <v>0.57</v>
      </c>
      <c r="I2" s="97">
        <v>30000</v>
      </c>
      <c r="J2" s="97">
        <f aca="true" t="shared" si="0" ref="J2:J33">IF(G2="NEX",I2*H2,I2*1)</f>
        <v>17100</v>
      </c>
      <c r="K2" s="97">
        <v>0</v>
      </c>
      <c r="L2" s="97">
        <f aca="true" t="shared" si="1" ref="L2:L49">IF(G2="NEX",K2*H2,K2*1)</f>
        <v>0</v>
      </c>
      <c r="M2" s="97">
        <v>0</v>
      </c>
      <c r="N2" s="147">
        <f aca="true" t="shared" si="2" ref="N2:N33">IF(G2="NEX",M2*H2,M2*1)</f>
        <v>0</v>
      </c>
      <c r="O2" s="132">
        <f aca="true" t="shared" si="3" ref="O2:O33">N2/J2</f>
        <v>0</v>
      </c>
    </row>
    <row r="3" spans="1:30" ht="25.5" customHeight="1">
      <c r="A3" s="145"/>
      <c r="B3" s="77"/>
      <c r="C3" s="56" t="s">
        <v>492</v>
      </c>
      <c r="D3" s="56" t="s">
        <v>32</v>
      </c>
      <c r="E3" s="56" t="s">
        <v>34</v>
      </c>
      <c r="F3" s="146" t="s">
        <v>417</v>
      </c>
      <c r="G3" s="146" t="s">
        <v>500</v>
      </c>
      <c r="H3" s="148">
        <v>1</v>
      </c>
      <c r="I3" s="97">
        <v>60000</v>
      </c>
      <c r="J3" s="97">
        <f t="shared" si="0"/>
        <v>60000</v>
      </c>
      <c r="K3" s="97">
        <v>0</v>
      </c>
      <c r="L3" s="97">
        <f t="shared" si="1"/>
        <v>0</v>
      </c>
      <c r="M3" s="97">
        <v>0</v>
      </c>
      <c r="N3" s="147">
        <f t="shared" si="2"/>
        <v>0</v>
      </c>
      <c r="O3" s="132">
        <f t="shared" si="3"/>
        <v>0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15" ht="38.25" customHeight="1">
      <c r="A4" s="145"/>
      <c r="B4" s="77"/>
      <c r="C4" s="56" t="s">
        <v>492</v>
      </c>
      <c r="D4" s="56" t="s">
        <v>497</v>
      </c>
      <c r="E4" s="56" t="s">
        <v>35</v>
      </c>
      <c r="F4" s="146" t="s">
        <v>417</v>
      </c>
      <c r="G4" s="146" t="s">
        <v>500</v>
      </c>
      <c r="H4" s="148">
        <v>1</v>
      </c>
      <c r="I4" s="97">
        <v>10000</v>
      </c>
      <c r="J4" s="97">
        <f t="shared" si="0"/>
        <v>10000</v>
      </c>
      <c r="K4" s="97">
        <v>0</v>
      </c>
      <c r="L4" s="97">
        <f t="shared" si="1"/>
        <v>0</v>
      </c>
      <c r="M4" s="97">
        <v>0</v>
      </c>
      <c r="N4" s="147">
        <f t="shared" si="2"/>
        <v>0</v>
      </c>
      <c r="O4" s="132">
        <f t="shared" si="3"/>
        <v>0</v>
      </c>
    </row>
    <row r="5" spans="1:30" ht="38.25" customHeight="1">
      <c r="A5" s="145"/>
      <c r="B5" s="77"/>
      <c r="C5" s="56" t="s">
        <v>492</v>
      </c>
      <c r="D5" s="56" t="s">
        <v>516</v>
      </c>
      <c r="E5" s="56" t="s">
        <v>518</v>
      </c>
      <c r="F5" s="146" t="s">
        <v>417</v>
      </c>
      <c r="G5" s="146" t="s">
        <v>500</v>
      </c>
      <c r="H5" s="148">
        <v>1</v>
      </c>
      <c r="I5" s="97">
        <v>1234912</v>
      </c>
      <c r="J5" s="97">
        <f t="shared" si="0"/>
        <v>1234912</v>
      </c>
      <c r="K5" s="97">
        <v>972180.27</v>
      </c>
      <c r="L5" s="97">
        <f t="shared" si="1"/>
        <v>972180.27</v>
      </c>
      <c r="M5" s="97">
        <v>822351.42</v>
      </c>
      <c r="N5" s="147">
        <f t="shared" si="2"/>
        <v>822351.42</v>
      </c>
      <c r="O5" s="132">
        <f t="shared" si="3"/>
        <v>0.6659190452437097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15" ht="38.25" customHeight="1">
      <c r="A6" s="145"/>
      <c r="B6" s="77"/>
      <c r="C6" s="56" t="s">
        <v>492</v>
      </c>
      <c r="D6" s="56" t="s">
        <v>575</v>
      </c>
      <c r="E6" s="56" t="s">
        <v>576</v>
      </c>
      <c r="F6" s="146" t="s">
        <v>417</v>
      </c>
      <c r="G6" s="146" t="s">
        <v>500</v>
      </c>
      <c r="H6" s="148">
        <v>1</v>
      </c>
      <c r="I6" s="97">
        <v>640139</v>
      </c>
      <c r="J6" s="97">
        <f t="shared" si="0"/>
        <v>640139</v>
      </c>
      <c r="K6" s="97">
        <v>1570716.53</v>
      </c>
      <c r="L6" s="97">
        <f t="shared" si="1"/>
        <v>1570716.53</v>
      </c>
      <c r="M6" s="97">
        <v>712462.08</v>
      </c>
      <c r="N6" s="147">
        <f t="shared" si="2"/>
        <v>712462.08</v>
      </c>
      <c r="O6" s="132">
        <f t="shared" si="3"/>
        <v>1.112980274596611</v>
      </c>
    </row>
    <row r="7" spans="1:30" ht="12.75" customHeight="1">
      <c r="A7" s="145"/>
      <c r="B7" s="77"/>
      <c r="C7" s="56" t="s">
        <v>492</v>
      </c>
      <c r="D7" s="56" t="s">
        <v>493</v>
      </c>
      <c r="E7" s="56" t="s">
        <v>494</v>
      </c>
      <c r="F7" s="146" t="s">
        <v>417</v>
      </c>
      <c r="G7" s="146" t="s">
        <v>500</v>
      </c>
      <c r="H7" s="148">
        <v>1</v>
      </c>
      <c r="I7" s="97">
        <v>357055393</v>
      </c>
      <c r="J7" s="97">
        <f t="shared" si="0"/>
        <v>357055393</v>
      </c>
      <c r="K7" s="97">
        <v>424538140.45</v>
      </c>
      <c r="L7" s="97">
        <f t="shared" si="1"/>
        <v>424538140.45</v>
      </c>
      <c r="M7" s="97">
        <v>410561869</v>
      </c>
      <c r="N7" s="147">
        <f t="shared" si="2"/>
        <v>410561869</v>
      </c>
      <c r="O7" s="132">
        <f t="shared" si="3"/>
        <v>1.149854832188461</v>
      </c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</row>
    <row r="8" spans="1:15" ht="38.25" customHeight="1">
      <c r="A8" s="145"/>
      <c r="B8" s="77"/>
      <c r="C8" s="56" t="s">
        <v>496</v>
      </c>
      <c r="D8" s="56" t="s">
        <v>497</v>
      </c>
      <c r="E8" s="56" t="s">
        <v>501</v>
      </c>
      <c r="F8" s="146" t="s">
        <v>417</v>
      </c>
      <c r="G8" s="146" t="s">
        <v>500</v>
      </c>
      <c r="H8" s="148">
        <v>1</v>
      </c>
      <c r="I8" s="97">
        <v>70774438</v>
      </c>
      <c r="J8" s="97">
        <f t="shared" si="0"/>
        <v>70774438</v>
      </c>
      <c r="K8" s="97">
        <v>88162219.57</v>
      </c>
      <c r="L8" s="97">
        <f t="shared" si="1"/>
        <v>88162219.57</v>
      </c>
      <c r="M8" s="97">
        <v>36037240.44</v>
      </c>
      <c r="N8" s="147">
        <f t="shared" si="2"/>
        <v>36037240.44</v>
      </c>
      <c r="O8" s="132">
        <f t="shared" si="3"/>
        <v>0.5091844097723531</v>
      </c>
    </row>
    <row r="9" spans="1:30" ht="25.5" customHeight="1">
      <c r="A9" s="145"/>
      <c r="B9" s="77"/>
      <c r="C9" s="56" t="s">
        <v>496</v>
      </c>
      <c r="D9" s="56" t="s">
        <v>36</v>
      </c>
      <c r="E9" s="56" t="s">
        <v>37</v>
      </c>
      <c r="F9" s="146" t="s">
        <v>471</v>
      </c>
      <c r="G9" s="146" t="s">
        <v>495</v>
      </c>
      <c r="H9" s="148">
        <v>0.23</v>
      </c>
      <c r="I9" s="97">
        <v>4376235</v>
      </c>
      <c r="J9" s="97">
        <f t="shared" si="0"/>
        <v>1006534.05</v>
      </c>
      <c r="K9" s="97">
        <v>4197211.4</v>
      </c>
      <c r="L9" s="97">
        <f t="shared" si="1"/>
        <v>965358.6220000001</v>
      </c>
      <c r="M9" s="97">
        <v>4197211.4</v>
      </c>
      <c r="N9" s="147">
        <f t="shared" si="2"/>
        <v>965358.6220000001</v>
      </c>
      <c r="O9" s="132">
        <f t="shared" si="3"/>
        <v>0.9590918677813235</v>
      </c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15" ht="38.25" customHeight="1">
      <c r="A10" s="145"/>
      <c r="B10" s="77"/>
      <c r="C10" s="56" t="s">
        <v>496</v>
      </c>
      <c r="D10" s="56" t="s">
        <v>493</v>
      </c>
      <c r="E10" s="56" t="s">
        <v>502</v>
      </c>
      <c r="F10" s="146" t="s">
        <v>417</v>
      </c>
      <c r="G10" s="146" t="s">
        <v>500</v>
      </c>
      <c r="H10" s="148">
        <v>1</v>
      </c>
      <c r="I10" s="97">
        <v>7500000</v>
      </c>
      <c r="J10" s="97">
        <f t="shared" si="0"/>
        <v>7500000</v>
      </c>
      <c r="K10" s="97">
        <v>12476988.96</v>
      </c>
      <c r="L10" s="97">
        <f t="shared" si="1"/>
        <v>12476988.96</v>
      </c>
      <c r="M10" s="97">
        <v>11313708.9</v>
      </c>
      <c r="N10" s="147">
        <f t="shared" si="2"/>
        <v>11313708.9</v>
      </c>
      <c r="O10" s="132">
        <f t="shared" si="3"/>
        <v>1.50849452</v>
      </c>
    </row>
    <row r="11" spans="1:15" ht="25.5" customHeight="1">
      <c r="A11" s="145"/>
      <c r="B11" s="77"/>
      <c r="C11" s="56" t="s">
        <v>38</v>
      </c>
      <c r="D11" s="56" t="s">
        <v>39</v>
      </c>
      <c r="E11" s="56" t="s">
        <v>40</v>
      </c>
      <c r="F11" s="146" t="s">
        <v>471</v>
      </c>
      <c r="G11" s="146" t="s">
        <v>495</v>
      </c>
      <c r="H11" s="148">
        <v>0.23</v>
      </c>
      <c r="I11" s="97">
        <v>7877338</v>
      </c>
      <c r="J11" s="97">
        <f t="shared" si="0"/>
        <v>1811787.74</v>
      </c>
      <c r="K11" s="97">
        <v>5292217.61</v>
      </c>
      <c r="L11" s="97">
        <f t="shared" si="1"/>
        <v>1217210.0503000002</v>
      </c>
      <c r="M11" s="97">
        <v>4763732.25</v>
      </c>
      <c r="N11" s="147">
        <f t="shared" si="2"/>
        <v>1095658.4175</v>
      </c>
      <c r="O11" s="132">
        <f t="shared" si="3"/>
        <v>0.6047388407098946</v>
      </c>
    </row>
    <row r="12" spans="1:15" ht="25.5" customHeight="1">
      <c r="A12" s="145"/>
      <c r="B12" s="77"/>
      <c r="C12" s="56" t="s">
        <v>504</v>
      </c>
      <c r="D12" s="56" t="s">
        <v>497</v>
      </c>
      <c r="E12" s="56" t="s">
        <v>563</v>
      </c>
      <c r="F12" s="146" t="s">
        <v>417</v>
      </c>
      <c r="G12" s="146" t="s">
        <v>500</v>
      </c>
      <c r="H12" s="148">
        <v>1</v>
      </c>
      <c r="I12" s="97">
        <v>9471059</v>
      </c>
      <c r="J12" s="97">
        <f t="shared" si="0"/>
        <v>9471059</v>
      </c>
      <c r="K12" s="97">
        <v>4636454.73</v>
      </c>
      <c r="L12" s="97">
        <f t="shared" si="1"/>
        <v>4636454.73</v>
      </c>
      <c r="M12" s="97">
        <v>3526245.21</v>
      </c>
      <c r="N12" s="147">
        <f t="shared" si="2"/>
        <v>3526245.21</v>
      </c>
      <c r="O12" s="132">
        <f t="shared" si="3"/>
        <v>0.37231794353725384</v>
      </c>
    </row>
    <row r="13" spans="1:15" ht="25.5" customHeight="1">
      <c r="A13" s="145"/>
      <c r="B13" s="77"/>
      <c r="C13" s="56" t="s">
        <v>598</v>
      </c>
      <c r="D13" s="56" t="s">
        <v>516</v>
      </c>
      <c r="E13" s="56" t="s">
        <v>565</v>
      </c>
      <c r="F13" s="146" t="s">
        <v>417</v>
      </c>
      <c r="G13" s="146" t="s">
        <v>500</v>
      </c>
      <c r="H13" s="148">
        <v>1</v>
      </c>
      <c r="I13" s="97">
        <v>4000000</v>
      </c>
      <c r="J13" s="97">
        <f t="shared" si="0"/>
        <v>4000000</v>
      </c>
      <c r="K13" s="97">
        <v>0</v>
      </c>
      <c r="L13" s="97">
        <f t="shared" si="1"/>
        <v>0</v>
      </c>
      <c r="M13" s="97">
        <v>0</v>
      </c>
      <c r="N13" s="147">
        <f t="shared" si="2"/>
        <v>0</v>
      </c>
      <c r="O13" s="132">
        <f t="shared" si="3"/>
        <v>0</v>
      </c>
    </row>
    <row r="14" spans="1:15" ht="25.5" customHeight="1">
      <c r="A14" s="145"/>
      <c r="B14" s="77"/>
      <c r="C14" s="56" t="s">
        <v>41</v>
      </c>
      <c r="D14" s="56" t="s">
        <v>42</v>
      </c>
      <c r="E14" s="56" t="s">
        <v>43</v>
      </c>
      <c r="F14" s="146" t="s">
        <v>417</v>
      </c>
      <c r="G14" s="146" t="s">
        <v>500</v>
      </c>
      <c r="H14" s="148">
        <v>1</v>
      </c>
      <c r="I14" s="97">
        <v>127320175</v>
      </c>
      <c r="J14" s="97">
        <f t="shared" si="0"/>
        <v>127320175</v>
      </c>
      <c r="K14" s="97">
        <v>122870353.36</v>
      </c>
      <c r="L14" s="97">
        <f t="shared" si="1"/>
        <v>122870353.36</v>
      </c>
      <c r="M14" s="97">
        <v>100355662.97</v>
      </c>
      <c r="N14" s="147">
        <f t="shared" si="2"/>
        <v>100355662.97</v>
      </c>
      <c r="O14" s="132">
        <f t="shared" si="3"/>
        <v>0.7882149311371901</v>
      </c>
    </row>
    <row r="15" spans="1:15" ht="25.5" customHeight="1">
      <c r="A15" s="145"/>
      <c r="B15" s="77"/>
      <c r="C15" s="56" t="s">
        <v>41</v>
      </c>
      <c r="D15" s="56" t="s">
        <v>42</v>
      </c>
      <c r="E15" s="56" t="s">
        <v>44</v>
      </c>
      <c r="F15" s="146" t="s">
        <v>417</v>
      </c>
      <c r="G15" s="146" t="s">
        <v>500</v>
      </c>
      <c r="H15" s="148">
        <v>1</v>
      </c>
      <c r="I15" s="97">
        <v>106047267</v>
      </c>
      <c r="J15" s="97">
        <f t="shared" si="0"/>
        <v>106047267</v>
      </c>
      <c r="K15" s="97">
        <v>68108181.61</v>
      </c>
      <c r="L15" s="97">
        <f t="shared" si="1"/>
        <v>68108181.61</v>
      </c>
      <c r="M15" s="97">
        <v>45966128.57</v>
      </c>
      <c r="N15" s="147">
        <f t="shared" si="2"/>
        <v>45966128.57</v>
      </c>
      <c r="O15" s="132">
        <f t="shared" si="3"/>
        <v>0.4334494407102448</v>
      </c>
    </row>
    <row r="16" spans="1:15" ht="25.5" customHeight="1">
      <c r="A16" s="145"/>
      <c r="B16" s="77"/>
      <c r="C16" s="56" t="s">
        <v>41</v>
      </c>
      <c r="D16" s="56" t="s">
        <v>42</v>
      </c>
      <c r="E16" s="56" t="s">
        <v>45</v>
      </c>
      <c r="F16" s="146" t="s">
        <v>417</v>
      </c>
      <c r="G16" s="146" t="s">
        <v>500</v>
      </c>
      <c r="H16" s="148">
        <v>1</v>
      </c>
      <c r="I16" s="97">
        <v>590539559</v>
      </c>
      <c r="J16" s="97">
        <f t="shared" si="0"/>
        <v>590539559</v>
      </c>
      <c r="K16" s="97">
        <v>552204337.39</v>
      </c>
      <c r="L16" s="97">
        <f t="shared" si="1"/>
        <v>552204337.39</v>
      </c>
      <c r="M16" s="97">
        <v>462969822.28</v>
      </c>
      <c r="N16" s="147">
        <f t="shared" si="2"/>
        <v>462969822.28</v>
      </c>
      <c r="O16" s="132">
        <f t="shared" si="3"/>
        <v>0.783977661147676</v>
      </c>
    </row>
    <row r="17" spans="1:15" ht="38.25" customHeight="1">
      <c r="A17" s="145"/>
      <c r="B17" s="77"/>
      <c r="C17" s="56" t="s">
        <v>46</v>
      </c>
      <c r="D17" s="56" t="s">
        <v>32</v>
      </c>
      <c r="E17" s="56" t="s">
        <v>47</v>
      </c>
      <c r="F17" s="146" t="s">
        <v>417</v>
      </c>
      <c r="G17" s="146" t="s">
        <v>500</v>
      </c>
      <c r="H17" s="148">
        <v>1</v>
      </c>
      <c r="I17" s="97">
        <v>250000</v>
      </c>
      <c r="J17" s="97">
        <f t="shared" si="0"/>
        <v>250000</v>
      </c>
      <c r="K17" s="97">
        <v>0</v>
      </c>
      <c r="L17" s="97">
        <f t="shared" si="1"/>
        <v>0</v>
      </c>
      <c r="M17" s="97">
        <v>0</v>
      </c>
      <c r="N17" s="147">
        <f t="shared" si="2"/>
        <v>0</v>
      </c>
      <c r="O17" s="132">
        <f t="shared" si="3"/>
        <v>0</v>
      </c>
    </row>
    <row r="18" spans="1:15" ht="25.5" customHeight="1">
      <c r="A18" s="145"/>
      <c r="B18" s="77"/>
      <c r="C18" s="56" t="s">
        <v>46</v>
      </c>
      <c r="D18" s="56" t="s">
        <v>32</v>
      </c>
      <c r="E18" s="56" t="s">
        <v>48</v>
      </c>
      <c r="F18" s="146" t="s">
        <v>417</v>
      </c>
      <c r="G18" s="146" t="s">
        <v>500</v>
      </c>
      <c r="H18" s="148">
        <v>1</v>
      </c>
      <c r="I18" s="97">
        <v>100000</v>
      </c>
      <c r="J18" s="97">
        <f t="shared" si="0"/>
        <v>100000</v>
      </c>
      <c r="K18" s="97">
        <v>0</v>
      </c>
      <c r="L18" s="97">
        <f t="shared" si="1"/>
        <v>0</v>
      </c>
      <c r="M18" s="97">
        <v>0</v>
      </c>
      <c r="N18" s="147">
        <f t="shared" si="2"/>
        <v>0</v>
      </c>
      <c r="O18" s="132">
        <f t="shared" si="3"/>
        <v>0</v>
      </c>
    </row>
    <row r="19" spans="1:15" ht="51" customHeight="1">
      <c r="A19" s="145"/>
      <c r="B19" s="77"/>
      <c r="C19" s="56" t="s">
        <v>46</v>
      </c>
      <c r="D19" s="56" t="s">
        <v>32</v>
      </c>
      <c r="E19" s="56" t="s">
        <v>49</v>
      </c>
      <c r="F19" s="146" t="s">
        <v>417</v>
      </c>
      <c r="G19" s="146" t="s">
        <v>500</v>
      </c>
      <c r="H19" s="148">
        <v>1</v>
      </c>
      <c r="I19" s="97">
        <v>200000</v>
      </c>
      <c r="J19" s="97">
        <f t="shared" si="0"/>
        <v>200000</v>
      </c>
      <c r="K19" s="97">
        <v>0</v>
      </c>
      <c r="L19" s="97">
        <f t="shared" si="1"/>
        <v>0</v>
      </c>
      <c r="M19" s="97">
        <v>0</v>
      </c>
      <c r="N19" s="147">
        <f t="shared" si="2"/>
        <v>0</v>
      </c>
      <c r="O19" s="132">
        <f t="shared" si="3"/>
        <v>0</v>
      </c>
    </row>
    <row r="20" spans="1:15" ht="51" customHeight="1">
      <c r="A20" s="145"/>
      <c r="B20" s="77"/>
      <c r="C20" s="56" t="s">
        <v>46</v>
      </c>
      <c r="D20" s="56" t="s">
        <v>32</v>
      </c>
      <c r="E20" s="56" t="s">
        <v>50</v>
      </c>
      <c r="F20" s="146" t="s">
        <v>417</v>
      </c>
      <c r="G20" s="146" t="s">
        <v>500</v>
      </c>
      <c r="H20" s="148">
        <v>1</v>
      </c>
      <c r="I20" s="97">
        <v>300000</v>
      </c>
      <c r="J20" s="97">
        <f t="shared" si="0"/>
        <v>300000</v>
      </c>
      <c r="K20" s="97">
        <v>0</v>
      </c>
      <c r="L20" s="97">
        <f t="shared" si="1"/>
        <v>0</v>
      </c>
      <c r="M20" s="97">
        <v>0</v>
      </c>
      <c r="N20" s="147">
        <f t="shared" si="2"/>
        <v>0</v>
      </c>
      <c r="O20" s="132">
        <f t="shared" si="3"/>
        <v>0</v>
      </c>
    </row>
    <row r="21" spans="1:15" ht="25.5" customHeight="1">
      <c r="A21" s="145"/>
      <c r="B21" s="77"/>
      <c r="C21" s="56" t="s">
        <v>46</v>
      </c>
      <c r="D21" s="56" t="s">
        <v>32</v>
      </c>
      <c r="E21" s="56" t="s">
        <v>51</v>
      </c>
      <c r="F21" s="146" t="s">
        <v>417</v>
      </c>
      <c r="G21" s="146" t="s">
        <v>500</v>
      </c>
      <c r="H21" s="148">
        <v>1</v>
      </c>
      <c r="I21" s="97">
        <v>60000</v>
      </c>
      <c r="J21" s="97">
        <f t="shared" si="0"/>
        <v>60000</v>
      </c>
      <c r="K21" s="97">
        <v>0</v>
      </c>
      <c r="L21" s="97">
        <f t="shared" si="1"/>
        <v>0</v>
      </c>
      <c r="M21" s="97">
        <v>0</v>
      </c>
      <c r="N21" s="147">
        <f t="shared" si="2"/>
        <v>0</v>
      </c>
      <c r="O21" s="132">
        <f t="shared" si="3"/>
        <v>0</v>
      </c>
    </row>
    <row r="22" spans="1:15" ht="25.5" customHeight="1">
      <c r="A22" s="145"/>
      <c r="B22" s="77"/>
      <c r="C22" s="56" t="s">
        <v>46</v>
      </c>
      <c r="D22" s="56" t="s">
        <v>32</v>
      </c>
      <c r="E22" s="56" t="s">
        <v>52</v>
      </c>
      <c r="F22" s="146" t="s">
        <v>417</v>
      </c>
      <c r="G22" s="146" t="s">
        <v>500</v>
      </c>
      <c r="H22" s="148">
        <v>1</v>
      </c>
      <c r="I22" s="97">
        <v>50000</v>
      </c>
      <c r="J22" s="97">
        <f t="shared" si="0"/>
        <v>50000</v>
      </c>
      <c r="K22" s="97">
        <v>0</v>
      </c>
      <c r="L22" s="97">
        <f t="shared" si="1"/>
        <v>0</v>
      </c>
      <c r="M22" s="97">
        <v>0</v>
      </c>
      <c r="N22" s="147">
        <f t="shared" si="2"/>
        <v>0</v>
      </c>
      <c r="O22" s="132">
        <f t="shared" si="3"/>
        <v>0</v>
      </c>
    </row>
    <row r="23" spans="1:15" ht="25.5" customHeight="1">
      <c r="A23" s="145"/>
      <c r="B23" s="77"/>
      <c r="C23" s="56" t="s">
        <v>46</v>
      </c>
      <c r="D23" s="56" t="s">
        <v>32</v>
      </c>
      <c r="E23" s="56" t="s">
        <v>53</v>
      </c>
      <c r="F23" s="146" t="s">
        <v>417</v>
      </c>
      <c r="G23" s="146" t="s">
        <v>500</v>
      </c>
      <c r="H23" s="148">
        <v>1</v>
      </c>
      <c r="I23" s="97">
        <v>50000</v>
      </c>
      <c r="J23" s="97">
        <f t="shared" si="0"/>
        <v>50000</v>
      </c>
      <c r="K23" s="97">
        <v>0</v>
      </c>
      <c r="L23" s="97">
        <f t="shared" si="1"/>
        <v>0</v>
      </c>
      <c r="M23" s="97">
        <v>0</v>
      </c>
      <c r="N23" s="147">
        <f t="shared" si="2"/>
        <v>0</v>
      </c>
      <c r="O23" s="132">
        <f t="shared" si="3"/>
        <v>0</v>
      </c>
    </row>
    <row r="24" spans="1:15" ht="38.25" customHeight="1">
      <c r="A24" s="145"/>
      <c r="B24" s="77"/>
      <c r="C24" s="56" t="s">
        <v>46</v>
      </c>
      <c r="D24" s="56" t="s">
        <v>32</v>
      </c>
      <c r="E24" s="56" t="s">
        <v>54</v>
      </c>
      <c r="F24" s="146" t="s">
        <v>417</v>
      </c>
      <c r="G24" s="146" t="s">
        <v>500</v>
      </c>
      <c r="H24" s="148">
        <v>1</v>
      </c>
      <c r="I24" s="97">
        <v>50000</v>
      </c>
      <c r="J24" s="97">
        <f t="shared" si="0"/>
        <v>50000</v>
      </c>
      <c r="K24" s="97">
        <v>0</v>
      </c>
      <c r="L24" s="97">
        <f t="shared" si="1"/>
        <v>0</v>
      </c>
      <c r="M24" s="97">
        <v>0</v>
      </c>
      <c r="N24" s="147">
        <f t="shared" si="2"/>
        <v>0</v>
      </c>
      <c r="O24" s="132">
        <f t="shared" si="3"/>
        <v>0</v>
      </c>
    </row>
    <row r="25" spans="1:15" ht="38.25" customHeight="1">
      <c r="A25" s="145"/>
      <c r="B25" s="77"/>
      <c r="C25" s="56" t="s">
        <v>46</v>
      </c>
      <c r="D25" s="56" t="s">
        <v>32</v>
      </c>
      <c r="E25" s="56" t="s">
        <v>55</v>
      </c>
      <c r="F25" s="146" t="s">
        <v>417</v>
      </c>
      <c r="G25" s="146" t="s">
        <v>500</v>
      </c>
      <c r="H25" s="148">
        <v>1</v>
      </c>
      <c r="I25" s="97">
        <v>50000</v>
      </c>
      <c r="J25" s="97">
        <f t="shared" si="0"/>
        <v>50000</v>
      </c>
      <c r="K25" s="97">
        <v>0</v>
      </c>
      <c r="L25" s="97">
        <f t="shared" si="1"/>
        <v>0</v>
      </c>
      <c r="M25" s="97">
        <v>0</v>
      </c>
      <c r="N25" s="147">
        <f t="shared" si="2"/>
        <v>0</v>
      </c>
      <c r="O25" s="132">
        <f t="shared" si="3"/>
        <v>0</v>
      </c>
    </row>
    <row r="26" spans="1:15" ht="25.5" customHeight="1">
      <c r="A26" s="145"/>
      <c r="B26" s="77"/>
      <c r="C26" s="56" t="s">
        <v>46</v>
      </c>
      <c r="D26" s="56" t="s">
        <v>32</v>
      </c>
      <c r="E26" s="56" t="s">
        <v>56</v>
      </c>
      <c r="F26" s="146" t="s">
        <v>417</v>
      </c>
      <c r="G26" s="146" t="s">
        <v>500</v>
      </c>
      <c r="H26" s="148">
        <v>1</v>
      </c>
      <c r="I26" s="97">
        <v>100000</v>
      </c>
      <c r="J26" s="97">
        <f t="shared" si="0"/>
        <v>100000</v>
      </c>
      <c r="K26" s="97">
        <v>0</v>
      </c>
      <c r="L26" s="97">
        <f t="shared" si="1"/>
        <v>0</v>
      </c>
      <c r="M26" s="97">
        <v>0</v>
      </c>
      <c r="N26" s="147">
        <f t="shared" si="2"/>
        <v>0</v>
      </c>
      <c r="O26" s="132">
        <f t="shared" si="3"/>
        <v>0</v>
      </c>
    </row>
    <row r="27" spans="1:15" ht="25.5" customHeight="1">
      <c r="A27" s="145"/>
      <c r="B27" s="77"/>
      <c r="C27" s="56" t="s">
        <v>46</v>
      </c>
      <c r="D27" s="56" t="s">
        <v>32</v>
      </c>
      <c r="E27" s="56" t="s">
        <v>57</v>
      </c>
      <c r="F27" s="146" t="s">
        <v>417</v>
      </c>
      <c r="G27" s="146" t="s">
        <v>500</v>
      </c>
      <c r="H27" s="148">
        <v>1</v>
      </c>
      <c r="I27" s="97">
        <v>100000</v>
      </c>
      <c r="J27" s="97">
        <f t="shared" si="0"/>
        <v>100000</v>
      </c>
      <c r="K27" s="97">
        <v>0</v>
      </c>
      <c r="L27" s="97">
        <f t="shared" si="1"/>
        <v>0</v>
      </c>
      <c r="M27" s="97">
        <v>0</v>
      </c>
      <c r="N27" s="147">
        <f t="shared" si="2"/>
        <v>0</v>
      </c>
      <c r="O27" s="132">
        <f t="shared" si="3"/>
        <v>0</v>
      </c>
    </row>
    <row r="28" spans="1:15" ht="38.25" customHeight="1">
      <c r="A28" s="145"/>
      <c r="B28" s="77"/>
      <c r="C28" s="56" t="s">
        <v>46</v>
      </c>
      <c r="D28" s="56" t="s">
        <v>32</v>
      </c>
      <c r="E28" s="56" t="s">
        <v>58</v>
      </c>
      <c r="F28" s="146" t="s">
        <v>417</v>
      </c>
      <c r="G28" s="146" t="s">
        <v>500</v>
      </c>
      <c r="H28" s="148">
        <v>1</v>
      </c>
      <c r="I28" s="97">
        <v>100000</v>
      </c>
      <c r="J28" s="97">
        <f t="shared" si="0"/>
        <v>100000</v>
      </c>
      <c r="K28" s="97">
        <v>0</v>
      </c>
      <c r="L28" s="97">
        <f t="shared" si="1"/>
        <v>0</v>
      </c>
      <c r="M28" s="97">
        <v>0</v>
      </c>
      <c r="N28" s="147">
        <f t="shared" si="2"/>
        <v>0</v>
      </c>
      <c r="O28" s="132">
        <f t="shared" si="3"/>
        <v>0</v>
      </c>
    </row>
    <row r="29" spans="1:15" ht="51" customHeight="1">
      <c r="A29" s="145"/>
      <c r="B29" s="77"/>
      <c r="C29" s="56" t="s">
        <v>46</v>
      </c>
      <c r="D29" s="56" t="s">
        <v>32</v>
      </c>
      <c r="E29" s="56" t="s">
        <v>59</v>
      </c>
      <c r="F29" s="146" t="s">
        <v>417</v>
      </c>
      <c r="G29" s="146" t="s">
        <v>500</v>
      </c>
      <c r="H29" s="148">
        <v>1</v>
      </c>
      <c r="I29" s="97">
        <v>699000</v>
      </c>
      <c r="J29" s="97">
        <f t="shared" si="0"/>
        <v>699000</v>
      </c>
      <c r="K29" s="97">
        <v>0</v>
      </c>
      <c r="L29" s="97">
        <f t="shared" si="1"/>
        <v>0</v>
      </c>
      <c r="M29" s="97">
        <v>0</v>
      </c>
      <c r="N29" s="147">
        <f t="shared" si="2"/>
        <v>0</v>
      </c>
      <c r="O29" s="132">
        <f t="shared" si="3"/>
        <v>0</v>
      </c>
    </row>
    <row r="30" spans="1:15" ht="25.5" customHeight="1">
      <c r="A30" s="145"/>
      <c r="B30" s="77"/>
      <c r="C30" s="56" t="s">
        <v>46</v>
      </c>
      <c r="D30" s="56" t="s">
        <v>32</v>
      </c>
      <c r="E30" s="56" t="s">
        <v>60</v>
      </c>
      <c r="F30" s="146" t="s">
        <v>417</v>
      </c>
      <c r="G30" s="146" t="s">
        <v>500</v>
      </c>
      <c r="H30" s="148">
        <v>1</v>
      </c>
      <c r="I30" s="97">
        <v>100000</v>
      </c>
      <c r="J30" s="97">
        <f t="shared" si="0"/>
        <v>100000</v>
      </c>
      <c r="K30" s="97">
        <v>0</v>
      </c>
      <c r="L30" s="97">
        <f t="shared" si="1"/>
        <v>0</v>
      </c>
      <c r="M30" s="97">
        <v>0</v>
      </c>
      <c r="N30" s="147">
        <f t="shared" si="2"/>
        <v>0</v>
      </c>
      <c r="O30" s="132">
        <f t="shared" si="3"/>
        <v>0</v>
      </c>
    </row>
    <row r="31" spans="1:15" ht="25.5" customHeight="1">
      <c r="A31" s="145"/>
      <c r="B31" s="77"/>
      <c r="C31" s="56" t="s">
        <v>46</v>
      </c>
      <c r="D31" s="56" t="s">
        <v>32</v>
      </c>
      <c r="E31" s="56" t="s">
        <v>61</v>
      </c>
      <c r="F31" s="146" t="s">
        <v>417</v>
      </c>
      <c r="G31" s="146" t="s">
        <v>500</v>
      </c>
      <c r="H31" s="148">
        <v>1</v>
      </c>
      <c r="I31" s="97">
        <v>100000</v>
      </c>
      <c r="J31" s="97">
        <f t="shared" si="0"/>
        <v>100000</v>
      </c>
      <c r="K31" s="97">
        <v>0</v>
      </c>
      <c r="L31" s="97">
        <f t="shared" si="1"/>
        <v>0</v>
      </c>
      <c r="M31" s="97">
        <v>0</v>
      </c>
      <c r="N31" s="147">
        <f t="shared" si="2"/>
        <v>0</v>
      </c>
      <c r="O31" s="132">
        <f t="shared" si="3"/>
        <v>0</v>
      </c>
    </row>
    <row r="32" spans="1:15" ht="63.75" customHeight="1">
      <c r="A32" s="145"/>
      <c r="B32" s="77"/>
      <c r="C32" s="56" t="s">
        <v>46</v>
      </c>
      <c r="D32" s="56" t="s">
        <v>32</v>
      </c>
      <c r="E32" s="56" t="s">
        <v>62</v>
      </c>
      <c r="F32" s="146" t="s">
        <v>417</v>
      </c>
      <c r="G32" s="146" t="s">
        <v>500</v>
      </c>
      <c r="H32" s="148">
        <v>1</v>
      </c>
      <c r="I32" s="97">
        <v>200000</v>
      </c>
      <c r="J32" s="97">
        <f t="shared" si="0"/>
        <v>200000</v>
      </c>
      <c r="K32" s="97">
        <v>0</v>
      </c>
      <c r="L32" s="97">
        <f t="shared" si="1"/>
        <v>0</v>
      </c>
      <c r="M32" s="97">
        <v>0</v>
      </c>
      <c r="N32" s="147">
        <f t="shared" si="2"/>
        <v>0</v>
      </c>
      <c r="O32" s="132">
        <f t="shared" si="3"/>
        <v>0</v>
      </c>
    </row>
    <row r="33" spans="1:15" ht="38.25" customHeight="1">
      <c r="A33" s="145"/>
      <c r="B33" s="77"/>
      <c r="C33" s="56" t="s">
        <v>46</v>
      </c>
      <c r="D33" s="56" t="s">
        <v>32</v>
      </c>
      <c r="E33" s="56" t="s">
        <v>63</v>
      </c>
      <c r="F33" s="146" t="s">
        <v>417</v>
      </c>
      <c r="G33" s="146" t="s">
        <v>500</v>
      </c>
      <c r="H33" s="148">
        <v>1</v>
      </c>
      <c r="I33" s="97">
        <v>30000</v>
      </c>
      <c r="J33" s="97">
        <f t="shared" si="0"/>
        <v>30000</v>
      </c>
      <c r="K33" s="97">
        <v>0</v>
      </c>
      <c r="L33" s="97">
        <f t="shared" si="1"/>
        <v>0</v>
      </c>
      <c r="M33" s="97">
        <v>0</v>
      </c>
      <c r="N33" s="147">
        <f t="shared" si="2"/>
        <v>0</v>
      </c>
      <c r="O33" s="132">
        <f t="shared" si="3"/>
        <v>0</v>
      </c>
    </row>
    <row r="34" spans="1:15" ht="51" customHeight="1">
      <c r="A34" s="145"/>
      <c r="B34" s="77"/>
      <c r="C34" s="56" t="s">
        <v>46</v>
      </c>
      <c r="D34" s="56" t="s">
        <v>32</v>
      </c>
      <c r="E34" s="56" t="s">
        <v>64</v>
      </c>
      <c r="F34" s="146" t="s">
        <v>417</v>
      </c>
      <c r="G34" s="146" t="s">
        <v>500</v>
      </c>
      <c r="H34" s="148">
        <v>1</v>
      </c>
      <c r="I34" s="97">
        <v>30000</v>
      </c>
      <c r="J34" s="97">
        <f aca="true" t="shared" si="4" ref="J34:J65">IF(G34="NEX",I34*H34,I34*1)</f>
        <v>30000</v>
      </c>
      <c r="K34" s="97">
        <v>0</v>
      </c>
      <c r="L34" s="97">
        <f t="shared" si="1"/>
        <v>0</v>
      </c>
      <c r="M34" s="97">
        <v>0</v>
      </c>
      <c r="N34" s="147">
        <f aca="true" t="shared" si="5" ref="N34:N65">IF(G34="NEX",M34*H34,M34*1)</f>
        <v>0</v>
      </c>
      <c r="O34" s="132">
        <f aca="true" t="shared" si="6" ref="O34:O65">N34/J34</f>
        <v>0</v>
      </c>
    </row>
    <row r="35" spans="1:15" ht="76.5" customHeight="1">
      <c r="A35" s="145"/>
      <c r="B35" s="77"/>
      <c r="C35" s="56" t="s">
        <v>46</v>
      </c>
      <c r="D35" s="56" t="s">
        <v>32</v>
      </c>
      <c r="E35" s="56" t="s">
        <v>65</v>
      </c>
      <c r="F35" s="146" t="s">
        <v>417</v>
      </c>
      <c r="G35" s="146" t="s">
        <v>500</v>
      </c>
      <c r="H35" s="148">
        <v>1</v>
      </c>
      <c r="I35" s="97">
        <v>1000000</v>
      </c>
      <c r="J35" s="97">
        <f t="shared" si="4"/>
        <v>1000000</v>
      </c>
      <c r="K35" s="97">
        <v>0</v>
      </c>
      <c r="L35" s="97">
        <f t="shared" si="1"/>
        <v>0</v>
      </c>
      <c r="M35" s="97">
        <v>0</v>
      </c>
      <c r="N35" s="147">
        <f t="shared" si="5"/>
        <v>0</v>
      </c>
      <c r="O35" s="132">
        <f t="shared" si="6"/>
        <v>0</v>
      </c>
    </row>
    <row r="36" spans="1:15" ht="51" customHeight="1">
      <c r="A36" s="145"/>
      <c r="B36" s="77"/>
      <c r="C36" s="56" t="s">
        <v>46</v>
      </c>
      <c r="D36" s="56" t="s">
        <v>32</v>
      </c>
      <c r="E36" s="56" t="s">
        <v>66</v>
      </c>
      <c r="F36" s="146" t="s">
        <v>417</v>
      </c>
      <c r="G36" s="146" t="s">
        <v>500</v>
      </c>
      <c r="H36" s="148">
        <v>1</v>
      </c>
      <c r="I36" s="97">
        <v>1506499090</v>
      </c>
      <c r="J36" s="97">
        <f t="shared" si="4"/>
        <v>1506499090</v>
      </c>
      <c r="K36" s="97">
        <v>1120969131.09</v>
      </c>
      <c r="L36" s="97">
        <f t="shared" si="1"/>
        <v>1120969131.09</v>
      </c>
      <c r="M36" s="97">
        <v>1059602870.16</v>
      </c>
      <c r="N36" s="147">
        <f t="shared" si="5"/>
        <v>1059602870.16</v>
      </c>
      <c r="O36" s="132">
        <f t="shared" si="6"/>
        <v>0.7033544707683825</v>
      </c>
    </row>
    <row r="37" spans="1:15" ht="38.25" customHeight="1">
      <c r="A37" s="145"/>
      <c r="B37" s="77"/>
      <c r="C37" s="56" t="s">
        <v>46</v>
      </c>
      <c r="D37" s="56" t="s">
        <v>32</v>
      </c>
      <c r="E37" s="56" t="s">
        <v>67</v>
      </c>
      <c r="F37" s="146" t="s">
        <v>417</v>
      </c>
      <c r="G37" s="146" t="s">
        <v>500</v>
      </c>
      <c r="H37" s="148">
        <v>1</v>
      </c>
      <c r="I37" s="97">
        <v>34744686</v>
      </c>
      <c r="J37" s="97">
        <f t="shared" si="4"/>
        <v>34744686</v>
      </c>
      <c r="K37" s="97">
        <v>56440570.4</v>
      </c>
      <c r="L37" s="97">
        <f t="shared" si="1"/>
        <v>56440570.4</v>
      </c>
      <c r="M37" s="97">
        <v>56440570.4</v>
      </c>
      <c r="N37" s="147">
        <f t="shared" si="5"/>
        <v>56440570.4</v>
      </c>
      <c r="O37" s="132">
        <f t="shared" si="6"/>
        <v>1.624437486641842</v>
      </c>
    </row>
    <row r="38" spans="1:15" ht="25.5" customHeight="1">
      <c r="A38" s="145"/>
      <c r="B38" s="77"/>
      <c r="C38" s="56" t="s">
        <v>46</v>
      </c>
      <c r="D38" s="56" t="s">
        <v>32</v>
      </c>
      <c r="E38" s="56" t="s">
        <v>68</v>
      </c>
      <c r="F38" s="146" t="s">
        <v>417</v>
      </c>
      <c r="G38" s="146" t="s">
        <v>500</v>
      </c>
      <c r="H38" s="148">
        <v>1</v>
      </c>
      <c r="I38" s="97">
        <v>1979994487</v>
      </c>
      <c r="J38" s="97">
        <f t="shared" si="4"/>
        <v>1979994487</v>
      </c>
      <c r="K38" s="97">
        <v>2449548847.72</v>
      </c>
      <c r="L38" s="97">
        <f t="shared" si="1"/>
        <v>2449548847.72</v>
      </c>
      <c r="M38" s="97">
        <v>2412387472.45</v>
      </c>
      <c r="N38" s="147">
        <f t="shared" si="5"/>
        <v>2412387472.45</v>
      </c>
      <c r="O38" s="132">
        <f t="shared" si="6"/>
        <v>1.2183809037292537</v>
      </c>
    </row>
    <row r="39" spans="1:15" ht="38.25" customHeight="1">
      <c r="A39" s="145"/>
      <c r="B39" s="77"/>
      <c r="C39" s="56" t="s">
        <v>46</v>
      </c>
      <c r="D39" s="56" t="s">
        <v>32</v>
      </c>
      <c r="E39" s="56" t="s">
        <v>69</v>
      </c>
      <c r="F39" s="146" t="s">
        <v>417</v>
      </c>
      <c r="G39" s="146" t="s">
        <v>500</v>
      </c>
      <c r="H39" s="148">
        <v>1</v>
      </c>
      <c r="I39" s="97">
        <v>1000</v>
      </c>
      <c r="J39" s="97">
        <f t="shared" si="4"/>
        <v>1000</v>
      </c>
      <c r="K39" s="97">
        <v>4641799.03</v>
      </c>
      <c r="L39" s="97">
        <f t="shared" si="1"/>
        <v>4641799.03</v>
      </c>
      <c r="M39" s="97">
        <v>2247873.32</v>
      </c>
      <c r="N39" s="147">
        <f t="shared" si="5"/>
        <v>2247873.32</v>
      </c>
      <c r="O39" s="132">
        <f t="shared" si="6"/>
        <v>2247.8733199999997</v>
      </c>
    </row>
    <row r="40" spans="1:15" ht="38.25" customHeight="1">
      <c r="A40" s="145"/>
      <c r="B40" s="77"/>
      <c r="C40" s="56" t="s">
        <v>46</v>
      </c>
      <c r="D40" s="56" t="s">
        <v>32</v>
      </c>
      <c r="E40" s="56" t="s">
        <v>70</v>
      </c>
      <c r="F40" s="146" t="s">
        <v>417</v>
      </c>
      <c r="G40" s="146" t="s">
        <v>500</v>
      </c>
      <c r="H40" s="148">
        <v>1</v>
      </c>
      <c r="I40" s="97">
        <v>1000000</v>
      </c>
      <c r="J40" s="97">
        <f t="shared" si="4"/>
        <v>1000000</v>
      </c>
      <c r="K40" s="97">
        <v>429258.97</v>
      </c>
      <c r="L40" s="97">
        <f t="shared" si="1"/>
        <v>429258.97</v>
      </c>
      <c r="M40" s="97">
        <v>429258.97</v>
      </c>
      <c r="N40" s="147">
        <f t="shared" si="5"/>
        <v>429258.97</v>
      </c>
      <c r="O40" s="132">
        <f t="shared" si="6"/>
        <v>0.42925896999999996</v>
      </c>
    </row>
    <row r="41" spans="1:15" ht="25.5" customHeight="1">
      <c r="A41" s="145"/>
      <c r="B41" s="77"/>
      <c r="C41" s="56" t="s">
        <v>46</v>
      </c>
      <c r="D41" s="56" t="s">
        <v>505</v>
      </c>
      <c r="E41" s="56" t="s">
        <v>71</v>
      </c>
      <c r="F41" s="146" t="s">
        <v>407</v>
      </c>
      <c r="G41" s="146" t="s">
        <v>500</v>
      </c>
      <c r="H41" s="148">
        <v>1</v>
      </c>
      <c r="I41" s="97">
        <v>21000000</v>
      </c>
      <c r="J41" s="97">
        <f t="shared" si="4"/>
        <v>21000000</v>
      </c>
      <c r="K41" s="97">
        <v>10054095.02</v>
      </c>
      <c r="L41" s="97">
        <f t="shared" si="1"/>
        <v>10054095.02</v>
      </c>
      <c r="M41" s="97">
        <v>9651335.41</v>
      </c>
      <c r="N41" s="147">
        <f t="shared" si="5"/>
        <v>9651335.41</v>
      </c>
      <c r="O41" s="132">
        <f t="shared" si="6"/>
        <v>0.4595874004761905</v>
      </c>
    </row>
    <row r="42" spans="1:30" ht="25.5" customHeight="1">
      <c r="A42" s="145"/>
      <c r="B42" s="77"/>
      <c r="C42" s="56" t="s">
        <v>46</v>
      </c>
      <c r="D42" s="56" t="s">
        <v>42</v>
      </c>
      <c r="E42" s="56" t="s">
        <v>72</v>
      </c>
      <c r="F42" s="146" t="s">
        <v>417</v>
      </c>
      <c r="G42" s="146" t="s">
        <v>500</v>
      </c>
      <c r="H42" s="148">
        <v>1</v>
      </c>
      <c r="I42" s="97">
        <v>88930207</v>
      </c>
      <c r="J42" s="97">
        <f t="shared" si="4"/>
        <v>88930207</v>
      </c>
      <c r="K42" s="97">
        <v>78225779.01</v>
      </c>
      <c r="L42" s="97">
        <f t="shared" si="1"/>
        <v>78225779.01</v>
      </c>
      <c r="M42" s="97">
        <v>4854231.64</v>
      </c>
      <c r="N42" s="147">
        <f t="shared" si="5"/>
        <v>4854231.64</v>
      </c>
      <c r="O42" s="132">
        <f t="shared" si="6"/>
        <v>0.05458473339660617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spans="1:15" ht="25.5" customHeight="1">
      <c r="A43" s="145"/>
      <c r="B43" s="77"/>
      <c r="C43" s="56" t="s">
        <v>46</v>
      </c>
      <c r="D43" s="56" t="s">
        <v>42</v>
      </c>
      <c r="E43" s="56" t="s">
        <v>73</v>
      </c>
      <c r="F43" s="146" t="s">
        <v>417</v>
      </c>
      <c r="G43" s="146" t="s">
        <v>500</v>
      </c>
      <c r="H43" s="148">
        <v>1</v>
      </c>
      <c r="I43" s="97">
        <v>145062330</v>
      </c>
      <c r="J43" s="97">
        <f t="shared" si="4"/>
        <v>145062330</v>
      </c>
      <c r="K43" s="97">
        <v>133189258.07</v>
      </c>
      <c r="L43" s="97">
        <f t="shared" si="1"/>
        <v>133189258.07</v>
      </c>
      <c r="M43" s="97">
        <v>122869324.67</v>
      </c>
      <c r="N43" s="147">
        <f t="shared" si="5"/>
        <v>122869324.67</v>
      </c>
      <c r="O43" s="132">
        <f t="shared" si="6"/>
        <v>0.8470105551868635</v>
      </c>
    </row>
    <row r="44" spans="1:15" ht="38.25" customHeight="1">
      <c r="A44" s="145"/>
      <c r="B44" s="77"/>
      <c r="C44" s="56" t="s">
        <v>46</v>
      </c>
      <c r="D44" s="56" t="s">
        <v>591</v>
      </c>
      <c r="E44" s="56" t="s">
        <v>74</v>
      </c>
      <c r="F44" s="146" t="s">
        <v>417</v>
      </c>
      <c r="G44" s="146" t="s">
        <v>500</v>
      </c>
      <c r="H44" s="148">
        <v>1</v>
      </c>
      <c r="I44" s="97">
        <v>16630936</v>
      </c>
      <c r="J44" s="97">
        <f t="shared" si="4"/>
        <v>16630936</v>
      </c>
      <c r="K44" s="97">
        <v>14316146.8</v>
      </c>
      <c r="L44" s="97">
        <f t="shared" si="1"/>
        <v>14316146.8</v>
      </c>
      <c r="M44" s="97">
        <v>12160870.31</v>
      </c>
      <c r="N44" s="147">
        <f t="shared" si="5"/>
        <v>12160870.31</v>
      </c>
      <c r="O44" s="132">
        <f t="shared" si="6"/>
        <v>0.7312198369352152</v>
      </c>
    </row>
    <row r="45" spans="1:15" ht="51" customHeight="1">
      <c r="A45" s="145"/>
      <c r="B45" s="77"/>
      <c r="C45" s="56" t="s">
        <v>75</v>
      </c>
      <c r="D45" s="56" t="s">
        <v>32</v>
      </c>
      <c r="E45" s="56" t="s">
        <v>76</v>
      </c>
      <c r="F45" s="146" t="s">
        <v>417</v>
      </c>
      <c r="G45" s="146" t="s">
        <v>500</v>
      </c>
      <c r="H45" s="148">
        <v>1</v>
      </c>
      <c r="I45" s="97">
        <v>74022616</v>
      </c>
      <c r="J45" s="97">
        <f t="shared" si="4"/>
        <v>74022616</v>
      </c>
      <c r="K45" s="97">
        <v>71517595.74</v>
      </c>
      <c r="L45" s="97">
        <f t="shared" si="1"/>
        <v>71517595.74</v>
      </c>
      <c r="M45" s="97">
        <v>69577036.46</v>
      </c>
      <c r="N45" s="147">
        <f t="shared" si="5"/>
        <v>69577036.46</v>
      </c>
      <c r="O45" s="132">
        <f t="shared" si="6"/>
        <v>0.9399429555421277</v>
      </c>
    </row>
    <row r="46" spans="1:15" ht="51" customHeight="1">
      <c r="A46" s="145"/>
      <c r="B46" s="77"/>
      <c r="C46" s="56" t="s">
        <v>77</v>
      </c>
      <c r="D46" s="56" t="s">
        <v>32</v>
      </c>
      <c r="E46" s="56" t="s">
        <v>78</v>
      </c>
      <c r="F46" s="146" t="s">
        <v>417</v>
      </c>
      <c r="G46" s="146" t="s">
        <v>495</v>
      </c>
      <c r="H46" s="148">
        <v>0.23</v>
      </c>
      <c r="I46" s="97">
        <v>575116</v>
      </c>
      <c r="J46" s="97">
        <f t="shared" si="4"/>
        <v>132276.68</v>
      </c>
      <c r="K46" s="97">
        <v>1061375.18</v>
      </c>
      <c r="L46" s="97">
        <f t="shared" si="1"/>
        <v>244116.2914</v>
      </c>
      <c r="M46" s="97">
        <v>909951.93</v>
      </c>
      <c r="N46" s="147">
        <f t="shared" si="5"/>
        <v>209288.9439</v>
      </c>
      <c r="O46" s="132">
        <f t="shared" si="6"/>
        <v>1.5822059028091726</v>
      </c>
    </row>
    <row r="47" spans="1:15" ht="38.25" customHeight="1">
      <c r="A47" s="145"/>
      <c r="B47" s="77"/>
      <c r="C47" s="56" t="s">
        <v>79</v>
      </c>
      <c r="D47" s="56" t="s">
        <v>32</v>
      </c>
      <c r="E47" s="56" t="s">
        <v>80</v>
      </c>
      <c r="F47" s="146" t="s">
        <v>417</v>
      </c>
      <c r="G47" s="146" t="s">
        <v>500</v>
      </c>
      <c r="H47" s="148">
        <v>1</v>
      </c>
      <c r="I47" s="97">
        <v>120000</v>
      </c>
      <c r="J47" s="97">
        <f t="shared" si="4"/>
        <v>120000</v>
      </c>
      <c r="K47" s="97">
        <v>0</v>
      </c>
      <c r="L47" s="97">
        <f t="shared" si="1"/>
        <v>0</v>
      </c>
      <c r="M47" s="97">
        <v>0</v>
      </c>
      <c r="N47" s="147">
        <f t="shared" si="5"/>
        <v>0</v>
      </c>
      <c r="O47" s="132">
        <f t="shared" si="6"/>
        <v>0</v>
      </c>
    </row>
    <row r="48" spans="1:15" ht="25.5" customHeight="1">
      <c r="A48" s="145"/>
      <c r="B48" s="77"/>
      <c r="C48" s="56" t="s">
        <v>79</v>
      </c>
      <c r="D48" s="56" t="s">
        <v>32</v>
      </c>
      <c r="E48" s="56" t="s">
        <v>81</v>
      </c>
      <c r="F48" s="146" t="s">
        <v>417</v>
      </c>
      <c r="G48" s="146" t="s">
        <v>500</v>
      </c>
      <c r="H48" s="148">
        <v>1</v>
      </c>
      <c r="I48" s="150">
        <v>50000</v>
      </c>
      <c r="J48" s="97">
        <f t="shared" si="4"/>
        <v>50000</v>
      </c>
      <c r="K48" s="150">
        <v>0</v>
      </c>
      <c r="L48" s="97">
        <f t="shared" si="1"/>
        <v>0</v>
      </c>
      <c r="M48" s="150">
        <v>0</v>
      </c>
      <c r="N48" s="147">
        <f t="shared" si="5"/>
        <v>0</v>
      </c>
      <c r="O48" s="132">
        <f t="shared" si="6"/>
        <v>0</v>
      </c>
    </row>
    <row r="49" spans="1:15" ht="38.25" customHeight="1">
      <c r="A49" s="145"/>
      <c r="B49" s="77"/>
      <c r="C49" s="56" t="s">
        <v>79</v>
      </c>
      <c r="D49" s="56" t="s">
        <v>32</v>
      </c>
      <c r="E49" s="56" t="s">
        <v>82</v>
      </c>
      <c r="F49" s="146" t="s">
        <v>417</v>
      </c>
      <c r="G49" s="146" t="s">
        <v>500</v>
      </c>
      <c r="H49" s="148">
        <v>1</v>
      </c>
      <c r="I49" s="97">
        <v>100000</v>
      </c>
      <c r="J49" s="97">
        <f t="shared" si="4"/>
        <v>100000</v>
      </c>
      <c r="K49" s="97">
        <v>0</v>
      </c>
      <c r="L49" s="97">
        <f t="shared" si="1"/>
        <v>0</v>
      </c>
      <c r="M49" s="97">
        <v>0</v>
      </c>
      <c r="N49" s="147">
        <f t="shared" si="5"/>
        <v>0</v>
      </c>
      <c r="O49" s="132">
        <f t="shared" si="6"/>
        <v>0</v>
      </c>
    </row>
    <row r="50" spans="1:15" ht="25.5" customHeight="1">
      <c r="A50" s="145"/>
      <c r="B50" s="77"/>
      <c r="C50" s="56" t="s">
        <v>79</v>
      </c>
      <c r="D50" s="56" t="s">
        <v>32</v>
      </c>
      <c r="E50" s="56" t="s">
        <v>83</v>
      </c>
      <c r="F50" s="146" t="s">
        <v>417</v>
      </c>
      <c r="G50" s="146" t="s">
        <v>500</v>
      </c>
      <c r="H50" s="148">
        <v>1</v>
      </c>
      <c r="I50" s="97">
        <v>150000</v>
      </c>
      <c r="J50" s="97">
        <f t="shared" si="4"/>
        <v>150000</v>
      </c>
      <c r="K50" s="97">
        <v>0</v>
      </c>
      <c r="L50" s="97">
        <f>IF(G50="NEX",K50*0.23,K50*1)</f>
        <v>0</v>
      </c>
      <c r="M50" s="97">
        <v>0</v>
      </c>
      <c r="N50" s="147">
        <f t="shared" si="5"/>
        <v>0</v>
      </c>
      <c r="O50" s="132">
        <f t="shared" si="6"/>
        <v>0</v>
      </c>
    </row>
    <row r="51" spans="1:15" ht="25.5" customHeight="1">
      <c r="A51" s="145"/>
      <c r="B51" s="77"/>
      <c r="C51" s="56" t="s">
        <v>79</v>
      </c>
      <c r="D51" s="56" t="s">
        <v>32</v>
      </c>
      <c r="E51" s="56" t="s">
        <v>84</v>
      </c>
      <c r="F51" s="146" t="s">
        <v>417</v>
      </c>
      <c r="G51" s="146" t="s">
        <v>500</v>
      </c>
      <c r="H51" s="148">
        <v>1</v>
      </c>
      <c r="I51" s="97">
        <v>50000</v>
      </c>
      <c r="J51" s="97">
        <f t="shared" si="4"/>
        <v>50000</v>
      </c>
      <c r="K51" s="97">
        <v>0</v>
      </c>
      <c r="L51" s="97">
        <f aca="true" t="shared" si="7" ref="L51:L96">IF(G51="NEX",K51*H51,K51*1)</f>
        <v>0</v>
      </c>
      <c r="M51" s="97">
        <v>0</v>
      </c>
      <c r="N51" s="147">
        <f t="shared" si="5"/>
        <v>0</v>
      </c>
      <c r="O51" s="132">
        <f t="shared" si="6"/>
        <v>0</v>
      </c>
    </row>
    <row r="52" spans="1:15" ht="38.25" customHeight="1">
      <c r="A52" s="145"/>
      <c r="B52" s="77"/>
      <c r="C52" s="56" t="s">
        <v>79</v>
      </c>
      <c r="D52" s="56" t="s">
        <v>32</v>
      </c>
      <c r="E52" s="56" t="s">
        <v>85</v>
      </c>
      <c r="F52" s="146" t="s">
        <v>417</v>
      </c>
      <c r="G52" s="146" t="s">
        <v>500</v>
      </c>
      <c r="H52" s="148">
        <v>1</v>
      </c>
      <c r="I52" s="97">
        <v>30000</v>
      </c>
      <c r="J52" s="97">
        <f t="shared" si="4"/>
        <v>30000</v>
      </c>
      <c r="K52" s="97">
        <v>0</v>
      </c>
      <c r="L52" s="97">
        <f t="shared" si="7"/>
        <v>0</v>
      </c>
      <c r="M52" s="97">
        <v>0</v>
      </c>
      <c r="N52" s="147">
        <f t="shared" si="5"/>
        <v>0</v>
      </c>
      <c r="O52" s="132">
        <f t="shared" si="6"/>
        <v>0</v>
      </c>
    </row>
    <row r="53" spans="1:15" ht="38.25" customHeight="1">
      <c r="A53" s="145"/>
      <c r="B53" s="77"/>
      <c r="C53" s="56" t="s">
        <v>79</v>
      </c>
      <c r="D53" s="56" t="s">
        <v>32</v>
      </c>
      <c r="E53" s="56" t="s">
        <v>86</v>
      </c>
      <c r="F53" s="146" t="s">
        <v>405</v>
      </c>
      <c r="G53" s="146" t="s">
        <v>500</v>
      </c>
      <c r="H53" s="148">
        <v>1</v>
      </c>
      <c r="I53" s="97">
        <v>450000</v>
      </c>
      <c r="J53" s="97">
        <f t="shared" si="4"/>
        <v>450000</v>
      </c>
      <c r="K53" s="97">
        <v>0</v>
      </c>
      <c r="L53" s="97">
        <f t="shared" si="7"/>
        <v>0</v>
      </c>
      <c r="M53" s="97">
        <v>0</v>
      </c>
      <c r="N53" s="147">
        <f t="shared" si="5"/>
        <v>0</v>
      </c>
      <c r="O53" s="132">
        <f t="shared" si="6"/>
        <v>0</v>
      </c>
    </row>
    <row r="54" spans="1:15" ht="38.25" customHeight="1">
      <c r="A54" s="145"/>
      <c r="B54" s="77"/>
      <c r="C54" s="56" t="s">
        <v>79</v>
      </c>
      <c r="D54" s="56" t="s">
        <v>32</v>
      </c>
      <c r="E54" s="56" t="s">
        <v>87</v>
      </c>
      <c r="F54" s="146" t="s">
        <v>455</v>
      </c>
      <c r="G54" s="146" t="s">
        <v>500</v>
      </c>
      <c r="H54" s="148">
        <v>1</v>
      </c>
      <c r="I54" s="97">
        <v>40000</v>
      </c>
      <c r="J54" s="97">
        <f t="shared" si="4"/>
        <v>40000</v>
      </c>
      <c r="K54" s="97">
        <v>0</v>
      </c>
      <c r="L54" s="97">
        <f t="shared" si="7"/>
        <v>0</v>
      </c>
      <c r="M54" s="97">
        <v>0</v>
      </c>
      <c r="N54" s="147">
        <f t="shared" si="5"/>
        <v>0</v>
      </c>
      <c r="O54" s="132">
        <f t="shared" si="6"/>
        <v>0</v>
      </c>
    </row>
    <row r="55" spans="1:15" ht="38.25" customHeight="1">
      <c r="A55" s="145"/>
      <c r="B55" s="77"/>
      <c r="C55" s="56" t="s">
        <v>79</v>
      </c>
      <c r="D55" s="56" t="s">
        <v>32</v>
      </c>
      <c r="E55" s="56" t="s">
        <v>88</v>
      </c>
      <c r="F55" s="146" t="s">
        <v>417</v>
      </c>
      <c r="G55" s="146" t="s">
        <v>500</v>
      </c>
      <c r="H55" s="148">
        <v>1</v>
      </c>
      <c r="I55" s="97">
        <v>4327023</v>
      </c>
      <c r="J55" s="97">
        <f t="shared" si="4"/>
        <v>4327023</v>
      </c>
      <c r="K55" s="97">
        <v>4229480.19</v>
      </c>
      <c r="L55" s="97">
        <f t="shared" si="7"/>
        <v>4229480.19</v>
      </c>
      <c r="M55" s="97">
        <v>4104421.58</v>
      </c>
      <c r="N55" s="147">
        <f t="shared" si="5"/>
        <v>4104421.58</v>
      </c>
      <c r="O55" s="132">
        <f t="shared" si="6"/>
        <v>0.9485555265132632</v>
      </c>
    </row>
    <row r="56" spans="1:15" ht="38.25" customHeight="1">
      <c r="A56" s="145"/>
      <c r="B56" s="77"/>
      <c r="C56" s="56" t="s">
        <v>79</v>
      </c>
      <c r="D56" s="56" t="s">
        <v>32</v>
      </c>
      <c r="E56" s="56" t="s">
        <v>89</v>
      </c>
      <c r="F56" s="146" t="s">
        <v>417</v>
      </c>
      <c r="G56" s="146" t="s">
        <v>500</v>
      </c>
      <c r="H56" s="148">
        <v>1</v>
      </c>
      <c r="I56" s="97">
        <v>2271387707</v>
      </c>
      <c r="J56" s="97">
        <f t="shared" si="4"/>
        <v>2271387707</v>
      </c>
      <c r="K56" s="97">
        <v>2354160525.94</v>
      </c>
      <c r="L56" s="97">
        <f t="shared" si="7"/>
        <v>2354160525.94</v>
      </c>
      <c r="M56" s="97">
        <v>2302434127.88</v>
      </c>
      <c r="N56" s="147">
        <f t="shared" si="5"/>
        <v>2302434127.88</v>
      </c>
      <c r="O56" s="132">
        <f t="shared" si="6"/>
        <v>1.0136684815121262</v>
      </c>
    </row>
    <row r="57" spans="1:15" ht="38.25" customHeight="1">
      <c r="A57" s="145"/>
      <c r="B57" s="77"/>
      <c r="C57" s="56" t="s">
        <v>79</v>
      </c>
      <c r="D57" s="56" t="s">
        <v>32</v>
      </c>
      <c r="E57" s="56" t="s">
        <v>90</v>
      </c>
      <c r="F57" s="146" t="s">
        <v>417</v>
      </c>
      <c r="G57" s="146" t="s">
        <v>500</v>
      </c>
      <c r="H57" s="148">
        <v>1</v>
      </c>
      <c r="I57" s="97">
        <v>31429107</v>
      </c>
      <c r="J57" s="97">
        <f t="shared" si="4"/>
        <v>31429107</v>
      </c>
      <c r="K57" s="97">
        <v>53975877.4</v>
      </c>
      <c r="L57" s="97">
        <f t="shared" si="7"/>
        <v>53975877.4</v>
      </c>
      <c r="M57" s="97">
        <v>53975877.4</v>
      </c>
      <c r="N57" s="147">
        <f t="shared" si="5"/>
        <v>53975877.4</v>
      </c>
      <c r="O57" s="132">
        <f t="shared" si="6"/>
        <v>1.7173850151071743</v>
      </c>
    </row>
    <row r="58" spans="1:15" ht="38.25" customHeight="1">
      <c r="A58" s="145"/>
      <c r="B58" s="77"/>
      <c r="C58" s="56" t="s">
        <v>79</v>
      </c>
      <c r="D58" s="56" t="s">
        <v>32</v>
      </c>
      <c r="E58" s="56" t="s">
        <v>91</v>
      </c>
      <c r="F58" s="146" t="s">
        <v>417</v>
      </c>
      <c r="G58" s="146" t="s">
        <v>500</v>
      </c>
      <c r="H58" s="148">
        <v>1</v>
      </c>
      <c r="I58" s="97">
        <v>765436515</v>
      </c>
      <c r="J58" s="97">
        <f t="shared" si="4"/>
        <v>765436515</v>
      </c>
      <c r="K58" s="97">
        <v>977125251.28</v>
      </c>
      <c r="L58" s="97">
        <f t="shared" si="7"/>
        <v>977125251.28</v>
      </c>
      <c r="M58" s="97">
        <v>962301575.4</v>
      </c>
      <c r="N58" s="147">
        <f t="shared" si="5"/>
        <v>962301575.4</v>
      </c>
      <c r="O58" s="132">
        <f t="shared" si="6"/>
        <v>1.2571931917828614</v>
      </c>
    </row>
    <row r="59" spans="1:15" ht="38.25" customHeight="1">
      <c r="A59" s="145"/>
      <c r="B59" s="77"/>
      <c r="C59" s="56" t="s">
        <v>79</v>
      </c>
      <c r="D59" s="56" t="s">
        <v>32</v>
      </c>
      <c r="E59" s="56" t="s">
        <v>92</v>
      </c>
      <c r="F59" s="146" t="s">
        <v>417</v>
      </c>
      <c r="G59" s="146" t="s">
        <v>500</v>
      </c>
      <c r="H59" s="148">
        <v>1</v>
      </c>
      <c r="I59" s="97">
        <v>1003370972</v>
      </c>
      <c r="J59" s="97">
        <f t="shared" si="4"/>
        <v>1003370972</v>
      </c>
      <c r="K59" s="97">
        <v>1255223338.06</v>
      </c>
      <c r="L59" s="97">
        <f t="shared" si="7"/>
        <v>1255223338.06</v>
      </c>
      <c r="M59" s="97">
        <v>1236180719.02</v>
      </c>
      <c r="N59" s="147">
        <f t="shared" si="5"/>
        <v>1236180719.02</v>
      </c>
      <c r="O59" s="132">
        <f t="shared" si="6"/>
        <v>1.2320275885158853</v>
      </c>
    </row>
    <row r="60" spans="1:15" ht="38.25" customHeight="1">
      <c r="A60" s="145"/>
      <c r="B60" s="77"/>
      <c r="C60" s="56" t="s">
        <v>79</v>
      </c>
      <c r="D60" s="56" t="s">
        <v>32</v>
      </c>
      <c r="E60" s="56" t="s">
        <v>93</v>
      </c>
      <c r="F60" s="146" t="s">
        <v>417</v>
      </c>
      <c r="G60" s="146" t="s">
        <v>500</v>
      </c>
      <c r="H60" s="148">
        <v>1</v>
      </c>
      <c r="I60" s="97">
        <v>107244267</v>
      </c>
      <c r="J60" s="97">
        <f t="shared" si="4"/>
        <v>107244267</v>
      </c>
      <c r="K60" s="97">
        <v>0</v>
      </c>
      <c r="L60" s="97">
        <f t="shared" si="7"/>
        <v>0</v>
      </c>
      <c r="M60" s="97">
        <v>0</v>
      </c>
      <c r="N60" s="147">
        <f t="shared" si="5"/>
        <v>0</v>
      </c>
      <c r="O60" s="132">
        <f t="shared" si="6"/>
        <v>0</v>
      </c>
    </row>
    <row r="61" spans="1:15" ht="25.5" customHeight="1">
      <c r="A61" s="145"/>
      <c r="B61" s="77"/>
      <c r="C61" s="56" t="s">
        <v>79</v>
      </c>
      <c r="D61" s="56" t="s">
        <v>32</v>
      </c>
      <c r="E61" s="56" t="s">
        <v>94</v>
      </c>
      <c r="F61" s="146" t="s">
        <v>417</v>
      </c>
      <c r="G61" s="146" t="s">
        <v>500</v>
      </c>
      <c r="H61" s="148">
        <v>1</v>
      </c>
      <c r="I61" s="97">
        <v>89546329</v>
      </c>
      <c r="J61" s="97">
        <f t="shared" si="4"/>
        <v>89546329</v>
      </c>
      <c r="K61" s="97">
        <v>50377370.54</v>
      </c>
      <c r="L61" s="97">
        <f t="shared" si="7"/>
        <v>50377370.54</v>
      </c>
      <c r="M61" s="97">
        <v>37323229.18</v>
      </c>
      <c r="N61" s="147">
        <f t="shared" si="5"/>
        <v>37323229.18</v>
      </c>
      <c r="O61" s="132">
        <f t="shared" si="6"/>
        <v>0.41680356522487927</v>
      </c>
    </row>
    <row r="62" spans="1:15" ht="38.25" customHeight="1">
      <c r="A62" s="145"/>
      <c r="B62" s="77"/>
      <c r="C62" s="56" t="s">
        <v>79</v>
      </c>
      <c r="D62" s="56" t="s">
        <v>32</v>
      </c>
      <c r="E62" s="56" t="s">
        <v>95</v>
      </c>
      <c r="F62" s="146" t="s">
        <v>417</v>
      </c>
      <c r="G62" s="146" t="s">
        <v>500</v>
      </c>
      <c r="H62" s="148">
        <v>1</v>
      </c>
      <c r="I62" s="97">
        <v>100000</v>
      </c>
      <c r="J62" s="97">
        <f t="shared" si="4"/>
        <v>100000</v>
      </c>
      <c r="K62" s="97">
        <v>300535.87</v>
      </c>
      <c r="L62" s="97">
        <f t="shared" si="7"/>
        <v>300535.87</v>
      </c>
      <c r="M62" s="97">
        <v>12371.63</v>
      </c>
      <c r="N62" s="147">
        <f t="shared" si="5"/>
        <v>12371.63</v>
      </c>
      <c r="O62" s="132">
        <f t="shared" si="6"/>
        <v>0.12371629999999999</v>
      </c>
    </row>
    <row r="63" spans="1:15" ht="38.25" customHeight="1">
      <c r="A63" s="145"/>
      <c r="B63" s="77"/>
      <c r="C63" s="56" t="s">
        <v>79</v>
      </c>
      <c r="D63" s="56" t="s">
        <v>32</v>
      </c>
      <c r="E63" s="56" t="s">
        <v>96</v>
      </c>
      <c r="F63" s="146" t="s">
        <v>417</v>
      </c>
      <c r="G63" s="146" t="s">
        <v>500</v>
      </c>
      <c r="H63" s="148">
        <v>1</v>
      </c>
      <c r="I63" s="97">
        <v>5000000</v>
      </c>
      <c r="J63" s="97">
        <f t="shared" si="4"/>
        <v>5000000</v>
      </c>
      <c r="K63" s="97">
        <v>5072001.73</v>
      </c>
      <c r="L63" s="97">
        <f t="shared" si="7"/>
        <v>5072001.73</v>
      </c>
      <c r="M63" s="97">
        <v>3739488.96</v>
      </c>
      <c r="N63" s="147">
        <f t="shared" si="5"/>
        <v>3739488.96</v>
      </c>
      <c r="O63" s="132">
        <f t="shared" si="6"/>
        <v>0.747897792</v>
      </c>
    </row>
    <row r="64" spans="1:15" ht="38.25" customHeight="1">
      <c r="A64" s="145"/>
      <c r="B64" s="77"/>
      <c r="C64" s="56" t="s">
        <v>79</v>
      </c>
      <c r="D64" s="56" t="s">
        <v>32</v>
      </c>
      <c r="E64" s="56" t="s">
        <v>97</v>
      </c>
      <c r="F64" s="146" t="s">
        <v>417</v>
      </c>
      <c r="G64" s="146" t="s">
        <v>500</v>
      </c>
      <c r="H64" s="148">
        <v>1</v>
      </c>
      <c r="I64" s="97">
        <v>100000</v>
      </c>
      <c r="J64" s="97">
        <f t="shared" si="4"/>
        <v>100000</v>
      </c>
      <c r="K64" s="97">
        <v>0</v>
      </c>
      <c r="L64" s="97">
        <f t="shared" si="7"/>
        <v>0</v>
      </c>
      <c r="M64" s="97">
        <v>0</v>
      </c>
      <c r="N64" s="147">
        <f t="shared" si="5"/>
        <v>0</v>
      </c>
      <c r="O64" s="132">
        <f t="shared" si="6"/>
        <v>0</v>
      </c>
    </row>
    <row r="65" spans="1:15" ht="25.5" customHeight="1">
      <c r="A65" s="145"/>
      <c r="B65" s="77"/>
      <c r="C65" s="56" t="s">
        <v>79</v>
      </c>
      <c r="D65" s="56" t="s">
        <v>32</v>
      </c>
      <c r="E65" s="56" t="s">
        <v>98</v>
      </c>
      <c r="F65" s="146" t="s">
        <v>417</v>
      </c>
      <c r="G65" s="146" t="s">
        <v>500</v>
      </c>
      <c r="H65" s="148">
        <v>1</v>
      </c>
      <c r="I65" s="97">
        <v>713489821</v>
      </c>
      <c r="J65" s="97">
        <f t="shared" si="4"/>
        <v>713489821</v>
      </c>
      <c r="K65" s="97">
        <v>371748962.07</v>
      </c>
      <c r="L65" s="97">
        <f t="shared" si="7"/>
        <v>371748962.07</v>
      </c>
      <c r="M65" s="97">
        <v>354288688.35</v>
      </c>
      <c r="N65" s="147">
        <f t="shared" si="5"/>
        <v>354288688.35</v>
      </c>
      <c r="O65" s="132">
        <f t="shared" si="6"/>
        <v>0.4965574531300847</v>
      </c>
    </row>
    <row r="66" spans="1:15" ht="38.25" customHeight="1">
      <c r="A66" s="145"/>
      <c r="B66" s="77"/>
      <c r="C66" s="56" t="s">
        <v>79</v>
      </c>
      <c r="D66" s="56" t="s">
        <v>32</v>
      </c>
      <c r="E66" s="56" t="s">
        <v>99</v>
      </c>
      <c r="F66" s="146" t="s">
        <v>417</v>
      </c>
      <c r="G66" s="146" t="s">
        <v>500</v>
      </c>
      <c r="H66" s="148">
        <v>1</v>
      </c>
      <c r="I66" s="97">
        <v>933874073</v>
      </c>
      <c r="J66" s="97">
        <f aca="true" t="shared" si="8" ref="J66:J97">IF(G66="NEX",I66*H66,I66*1)</f>
        <v>933874073</v>
      </c>
      <c r="K66" s="97">
        <v>629076575.32</v>
      </c>
      <c r="L66" s="97">
        <f t="shared" si="7"/>
        <v>629076575.32</v>
      </c>
      <c r="M66" s="97">
        <v>598600376.79</v>
      </c>
      <c r="N66" s="147">
        <f aca="true" t="shared" si="9" ref="N66:N97">IF(G66="NEX",M66*H66,M66*1)</f>
        <v>598600376.79</v>
      </c>
      <c r="O66" s="132">
        <f aca="true" t="shared" si="10" ref="O66:O97">N66/J66</f>
        <v>0.6409861822879839</v>
      </c>
    </row>
    <row r="67" spans="1:15" ht="25.5" customHeight="1">
      <c r="A67" s="145"/>
      <c r="B67" s="77"/>
      <c r="C67" s="56" t="s">
        <v>79</v>
      </c>
      <c r="D67" s="56" t="s">
        <v>42</v>
      </c>
      <c r="E67" s="56" t="s">
        <v>100</v>
      </c>
      <c r="F67" s="146" t="s">
        <v>417</v>
      </c>
      <c r="G67" s="146" t="s">
        <v>500</v>
      </c>
      <c r="H67" s="148">
        <v>1</v>
      </c>
      <c r="I67" s="97">
        <v>48067590</v>
      </c>
      <c r="J67" s="97">
        <f t="shared" si="8"/>
        <v>48067590</v>
      </c>
      <c r="K67" s="97">
        <v>58536354.4</v>
      </c>
      <c r="L67" s="97">
        <f t="shared" si="7"/>
        <v>58536354.4</v>
      </c>
      <c r="M67" s="97">
        <v>4830792.58</v>
      </c>
      <c r="N67" s="147">
        <f t="shared" si="9"/>
        <v>4830792.58</v>
      </c>
      <c r="O67" s="132">
        <f t="shared" si="10"/>
        <v>0.1004999955271317</v>
      </c>
    </row>
    <row r="68" spans="1:15" ht="25.5" customHeight="1">
      <c r="A68" s="145"/>
      <c r="B68" s="77"/>
      <c r="C68" s="56" t="s">
        <v>79</v>
      </c>
      <c r="D68" s="56" t="s">
        <v>42</v>
      </c>
      <c r="E68" s="56" t="s">
        <v>101</v>
      </c>
      <c r="F68" s="146" t="s">
        <v>417</v>
      </c>
      <c r="G68" s="146" t="s">
        <v>500</v>
      </c>
      <c r="H68" s="148">
        <v>1</v>
      </c>
      <c r="I68" s="97">
        <v>82641275</v>
      </c>
      <c r="J68" s="97">
        <f t="shared" si="8"/>
        <v>82641275</v>
      </c>
      <c r="K68" s="97">
        <v>70385777.04</v>
      </c>
      <c r="L68" s="97">
        <f t="shared" si="7"/>
        <v>70385777.04</v>
      </c>
      <c r="M68" s="97">
        <v>64090294.03</v>
      </c>
      <c r="N68" s="147">
        <f t="shared" si="9"/>
        <v>64090294.03</v>
      </c>
      <c r="O68" s="132">
        <f t="shared" si="10"/>
        <v>0.7755240227114115</v>
      </c>
    </row>
    <row r="69" spans="1:15" ht="38.25" customHeight="1">
      <c r="A69" s="145"/>
      <c r="B69" s="77"/>
      <c r="C69" s="56" t="s">
        <v>102</v>
      </c>
      <c r="D69" s="56" t="s">
        <v>32</v>
      </c>
      <c r="E69" s="56" t="s">
        <v>103</v>
      </c>
      <c r="F69" s="146" t="s">
        <v>417</v>
      </c>
      <c r="G69" s="146" t="s">
        <v>495</v>
      </c>
      <c r="H69" s="146">
        <v>0.23</v>
      </c>
      <c r="I69" s="97">
        <v>6433874</v>
      </c>
      <c r="J69" s="97">
        <f t="shared" si="8"/>
        <v>1479791.02</v>
      </c>
      <c r="K69" s="97">
        <v>5957254.68</v>
      </c>
      <c r="L69" s="97">
        <f t="shared" si="7"/>
        <v>1370168.5764</v>
      </c>
      <c r="M69" s="97">
        <v>5280328.88</v>
      </c>
      <c r="N69" s="147">
        <f t="shared" si="9"/>
        <v>1214475.6424</v>
      </c>
      <c r="O69" s="132">
        <f t="shared" si="10"/>
        <v>0.8207075363925374</v>
      </c>
    </row>
    <row r="70" spans="1:15" ht="38.25" customHeight="1">
      <c r="A70" s="145"/>
      <c r="B70" s="77"/>
      <c r="C70" s="56" t="s">
        <v>102</v>
      </c>
      <c r="D70" s="56" t="s">
        <v>32</v>
      </c>
      <c r="E70" s="56" t="s">
        <v>104</v>
      </c>
      <c r="F70" s="146" t="s">
        <v>417</v>
      </c>
      <c r="G70" s="146" t="s">
        <v>495</v>
      </c>
      <c r="H70" s="146">
        <v>0.23</v>
      </c>
      <c r="I70" s="97">
        <v>11359853</v>
      </c>
      <c r="J70" s="97">
        <f t="shared" si="8"/>
        <v>2612766.19</v>
      </c>
      <c r="K70" s="97">
        <v>11278366.23</v>
      </c>
      <c r="L70" s="97">
        <f t="shared" si="7"/>
        <v>2594024.2329</v>
      </c>
      <c r="M70" s="97">
        <v>10803141.1</v>
      </c>
      <c r="N70" s="147">
        <f t="shared" si="9"/>
        <v>2484722.453</v>
      </c>
      <c r="O70" s="132">
        <f t="shared" si="10"/>
        <v>0.9509930366176395</v>
      </c>
    </row>
    <row r="71" spans="1:30" ht="38.25" customHeight="1">
      <c r="A71" s="145"/>
      <c r="B71" s="77"/>
      <c r="C71" s="56" t="s">
        <v>102</v>
      </c>
      <c r="D71" s="56" t="s">
        <v>105</v>
      </c>
      <c r="E71" s="56" t="s">
        <v>106</v>
      </c>
      <c r="F71" s="146" t="s">
        <v>473</v>
      </c>
      <c r="G71" s="146" t="s">
        <v>495</v>
      </c>
      <c r="H71" s="146">
        <v>0.23</v>
      </c>
      <c r="I71" s="97">
        <v>6055430</v>
      </c>
      <c r="J71" s="97">
        <f t="shared" si="8"/>
        <v>1392748.9000000001</v>
      </c>
      <c r="K71" s="97">
        <v>2090747.59</v>
      </c>
      <c r="L71" s="97">
        <f t="shared" si="7"/>
        <v>480871.94570000004</v>
      </c>
      <c r="M71" s="97">
        <v>1752950.66</v>
      </c>
      <c r="N71" s="147">
        <f t="shared" si="9"/>
        <v>403178.6518</v>
      </c>
      <c r="O71" s="132">
        <f t="shared" si="10"/>
        <v>0.2894840927894468</v>
      </c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1:15" ht="25.5" customHeight="1">
      <c r="A72" s="145"/>
      <c r="B72" s="77"/>
      <c r="C72" s="56" t="s">
        <v>107</v>
      </c>
      <c r="D72" s="56" t="s">
        <v>32</v>
      </c>
      <c r="E72" s="56" t="s">
        <v>108</v>
      </c>
      <c r="F72" s="146" t="s">
        <v>417</v>
      </c>
      <c r="G72" s="146" t="s">
        <v>500</v>
      </c>
      <c r="H72" s="148">
        <v>1</v>
      </c>
      <c r="I72" s="97">
        <v>12205978</v>
      </c>
      <c r="J72" s="97">
        <f t="shared" si="8"/>
        <v>12205978</v>
      </c>
      <c r="K72" s="97">
        <v>9407027.67</v>
      </c>
      <c r="L72" s="97">
        <f t="shared" si="7"/>
        <v>9407027.67</v>
      </c>
      <c r="M72" s="97">
        <v>8814104.96</v>
      </c>
      <c r="N72" s="147">
        <f t="shared" si="9"/>
        <v>8814104.96</v>
      </c>
      <c r="O72" s="132">
        <f t="shared" si="10"/>
        <v>0.7221137839180114</v>
      </c>
    </row>
    <row r="73" spans="1:15" ht="51" customHeight="1">
      <c r="A73" s="145"/>
      <c r="B73" s="77"/>
      <c r="C73" s="56" t="s">
        <v>107</v>
      </c>
      <c r="D73" s="56" t="s">
        <v>32</v>
      </c>
      <c r="E73" s="56" t="s">
        <v>109</v>
      </c>
      <c r="F73" s="146" t="s">
        <v>417</v>
      </c>
      <c r="G73" s="146" t="s">
        <v>500</v>
      </c>
      <c r="H73" s="148">
        <v>1</v>
      </c>
      <c r="I73" s="97">
        <v>25079937</v>
      </c>
      <c r="J73" s="97">
        <f t="shared" si="8"/>
        <v>25079937</v>
      </c>
      <c r="K73" s="97">
        <v>25066999.06</v>
      </c>
      <c r="L73" s="97">
        <f t="shared" si="7"/>
        <v>25066999.06</v>
      </c>
      <c r="M73" s="97">
        <v>24364383.82</v>
      </c>
      <c r="N73" s="147">
        <f t="shared" si="9"/>
        <v>24364383.82</v>
      </c>
      <c r="O73" s="132">
        <f t="shared" si="10"/>
        <v>0.9714690997828265</v>
      </c>
    </row>
    <row r="74" spans="1:15" ht="25.5" customHeight="1">
      <c r="A74" s="145"/>
      <c r="B74" s="77"/>
      <c r="C74" s="56" t="s">
        <v>107</v>
      </c>
      <c r="D74" s="56" t="s">
        <v>32</v>
      </c>
      <c r="E74" s="56" t="s">
        <v>110</v>
      </c>
      <c r="F74" s="146" t="s">
        <v>417</v>
      </c>
      <c r="G74" s="146" t="s">
        <v>500</v>
      </c>
      <c r="H74" s="148">
        <v>1</v>
      </c>
      <c r="I74" s="97">
        <v>66454216</v>
      </c>
      <c r="J74" s="97">
        <f t="shared" si="8"/>
        <v>66454216</v>
      </c>
      <c r="K74" s="97">
        <v>58930513.85</v>
      </c>
      <c r="L74" s="97">
        <f t="shared" si="7"/>
        <v>58930513.85</v>
      </c>
      <c r="M74" s="97">
        <v>54121787.4</v>
      </c>
      <c r="N74" s="147">
        <f t="shared" si="9"/>
        <v>54121787.4</v>
      </c>
      <c r="O74" s="132">
        <f t="shared" si="10"/>
        <v>0.814422179023224</v>
      </c>
    </row>
    <row r="75" spans="1:15" ht="25.5" customHeight="1">
      <c r="A75" s="145"/>
      <c r="B75" s="77"/>
      <c r="C75" s="56" t="s">
        <v>107</v>
      </c>
      <c r="D75" s="56" t="s">
        <v>42</v>
      </c>
      <c r="E75" s="56" t="s">
        <v>111</v>
      </c>
      <c r="F75" s="146" t="s">
        <v>417</v>
      </c>
      <c r="G75" s="146" t="s">
        <v>500</v>
      </c>
      <c r="H75" s="148">
        <v>1</v>
      </c>
      <c r="I75" s="97">
        <v>3572653</v>
      </c>
      <c r="J75" s="97">
        <f t="shared" si="8"/>
        <v>3572653</v>
      </c>
      <c r="K75" s="97">
        <v>11145891.55</v>
      </c>
      <c r="L75" s="97">
        <f t="shared" si="7"/>
        <v>11145891.55</v>
      </c>
      <c r="M75" s="97">
        <v>6024243.74</v>
      </c>
      <c r="N75" s="147">
        <f t="shared" si="9"/>
        <v>6024243.74</v>
      </c>
      <c r="O75" s="132">
        <f t="shared" si="10"/>
        <v>1.6862101469132322</v>
      </c>
    </row>
    <row r="76" spans="1:15" ht="51" customHeight="1">
      <c r="A76" s="145"/>
      <c r="B76" s="77"/>
      <c r="C76" s="56" t="s">
        <v>112</v>
      </c>
      <c r="D76" s="56" t="s">
        <v>32</v>
      </c>
      <c r="E76" s="56" t="s">
        <v>113</v>
      </c>
      <c r="F76" s="146" t="s">
        <v>417</v>
      </c>
      <c r="G76" s="146" t="s">
        <v>495</v>
      </c>
      <c r="H76" s="146">
        <v>0.57</v>
      </c>
      <c r="I76" s="97">
        <v>400000</v>
      </c>
      <c r="J76" s="97">
        <f t="shared" si="8"/>
        <v>227999.99999999997</v>
      </c>
      <c r="K76" s="97">
        <v>0</v>
      </c>
      <c r="L76" s="97">
        <f t="shared" si="7"/>
        <v>0</v>
      </c>
      <c r="M76" s="97">
        <v>0</v>
      </c>
      <c r="N76" s="147">
        <f t="shared" si="9"/>
        <v>0</v>
      </c>
      <c r="O76" s="132">
        <f t="shared" si="10"/>
        <v>0</v>
      </c>
    </row>
    <row r="77" spans="1:15" ht="25.5" customHeight="1">
      <c r="A77" s="145"/>
      <c r="B77" s="77"/>
      <c r="C77" s="56" t="s">
        <v>112</v>
      </c>
      <c r="D77" s="56" t="s">
        <v>32</v>
      </c>
      <c r="E77" s="56" t="s">
        <v>114</v>
      </c>
      <c r="F77" s="146" t="s">
        <v>417</v>
      </c>
      <c r="G77" s="146" t="s">
        <v>495</v>
      </c>
      <c r="H77" s="146">
        <v>0.57</v>
      </c>
      <c r="I77" s="97">
        <v>100000</v>
      </c>
      <c r="J77" s="97">
        <f t="shared" si="8"/>
        <v>56999.99999999999</v>
      </c>
      <c r="K77" s="97">
        <v>0</v>
      </c>
      <c r="L77" s="97">
        <f t="shared" si="7"/>
        <v>0</v>
      </c>
      <c r="M77" s="97">
        <v>0</v>
      </c>
      <c r="N77" s="147">
        <f t="shared" si="9"/>
        <v>0</v>
      </c>
      <c r="O77" s="132">
        <f t="shared" si="10"/>
        <v>0</v>
      </c>
    </row>
    <row r="78" spans="1:15" ht="25.5" customHeight="1">
      <c r="A78" s="145"/>
      <c r="B78" s="77"/>
      <c r="C78" s="56" t="s">
        <v>112</v>
      </c>
      <c r="D78" s="56" t="s">
        <v>32</v>
      </c>
      <c r="E78" s="56" t="s">
        <v>115</v>
      </c>
      <c r="F78" s="146" t="s">
        <v>417</v>
      </c>
      <c r="G78" s="146" t="s">
        <v>495</v>
      </c>
      <c r="H78" s="146">
        <v>0.57</v>
      </c>
      <c r="I78" s="97">
        <v>300000</v>
      </c>
      <c r="J78" s="97">
        <f t="shared" si="8"/>
        <v>170999.99999999997</v>
      </c>
      <c r="K78" s="97">
        <v>0</v>
      </c>
      <c r="L78" s="97">
        <f t="shared" si="7"/>
        <v>0</v>
      </c>
      <c r="M78" s="97">
        <v>0</v>
      </c>
      <c r="N78" s="147">
        <f t="shared" si="9"/>
        <v>0</v>
      </c>
      <c r="O78" s="132">
        <f t="shared" si="10"/>
        <v>0</v>
      </c>
    </row>
    <row r="79" spans="1:15" ht="25.5" customHeight="1">
      <c r="A79" s="145"/>
      <c r="B79" s="77"/>
      <c r="C79" s="56" t="s">
        <v>112</v>
      </c>
      <c r="D79" s="56" t="s">
        <v>32</v>
      </c>
      <c r="E79" s="56" t="s">
        <v>116</v>
      </c>
      <c r="F79" s="146" t="s">
        <v>417</v>
      </c>
      <c r="G79" s="146" t="s">
        <v>495</v>
      </c>
      <c r="H79" s="146">
        <v>0.57</v>
      </c>
      <c r="I79" s="97">
        <v>300000</v>
      </c>
      <c r="J79" s="97">
        <f t="shared" si="8"/>
        <v>170999.99999999997</v>
      </c>
      <c r="K79" s="97">
        <v>0</v>
      </c>
      <c r="L79" s="97">
        <f t="shared" si="7"/>
        <v>0</v>
      </c>
      <c r="M79" s="97">
        <v>0</v>
      </c>
      <c r="N79" s="147">
        <f t="shared" si="9"/>
        <v>0</v>
      </c>
      <c r="O79" s="132">
        <f t="shared" si="10"/>
        <v>0</v>
      </c>
    </row>
    <row r="80" spans="1:15" ht="25.5" customHeight="1">
      <c r="A80" s="145"/>
      <c r="B80" s="77"/>
      <c r="C80" s="56" t="s">
        <v>112</v>
      </c>
      <c r="D80" s="56" t="s">
        <v>32</v>
      </c>
      <c r="E80" s="56" t="s">
        <v>117</v>
      </c>
      <c r="F80" s="146" t="s">
        <v>417</v>
      </c>
      <c r="G80" s="146" t="s">
        <v>495</v>
      </c>
      <c r="H80" s="146">
        <v>0.57</v>
      </c>
      <c r="I80" s="97">
        <v>2000000</v>
      </c>
      <c r="J80" s="97">
        <f t="shared" si="8"/>
        <v>1140000</v>
      </c>
      <c r="K80" s="97">
        <v>0</v>
      </c>
      <c r="L80" s="97">
        <f t="shared" si="7"/>
        <v>0</v>
      </c>
      <c r="M80" s="97">
        <v>0</v>
      </c>
      <c r="N80" s="147">
        <f t="shared" si="9"/>
        <v>0</v>
      </c>
      <c r="O80" s="132">
        <f t="shared" si="10"/>
        <v>0</v>
      </c>
    </row>
    <row r="81" spans="1:15" ht="38.25" customHeight="1">
      <c r="A81" s="145"/>
      <c r="B81" s="77"/>
      <c r="C81" s="56" t="s">
        <v>112</v>
      </c>
      <c r="D81" s="56" t="s">
        <v>32</v>
      </c>
      <c r="E81" s="56" t="s">
        <v>118</v>
      </c>
      <c r="F81" s="146" t="s">
        <v>417</v>
      </c>
      <c r="G81" s="146" t="s">
        <v>495</v>
      </c>
      <c r="H81" s="146">
        <v>0.57</v>
      </c>
      <c r="I81" s="97">
        <v>50000</v>
      </c>
      <c r="J81" s="97">
        <f t="shared" si="8"/>
        <v>28499.999999999996</v>
      </c>
      <c r="K81" s="97">
        <v>0</v>
      </c>
      <c r="L81" s="97">
        <f t="shared" si="7"/>
        <v>0</v>
      </c>
      <c r="M81" s="97">
        <v>0</v>
      </c>
      <c r="N81" s="147">
        <f t="shared" si="9"/>
        <v>0</v>
      </c>
      <c r="O81" s="132">
        <f t="shared" si="10"/>
        <v>0</v>
      </c>
    </row>
    <row r="82" spans="1:15" ht="38.25" customHeight="1">
      <c r="A82" s="145"/>
      <c r="B82" s="77"/>
      <c r="C82" s="56" t="s">
        <v>112</v>
      </c>
      <c r="D82" s="56" t="s">
        <v>32</v>
      </c>
      <c r="E82" s="56" t="s">
        <v>119</v>
      </c>
      <c r="F82" s="146" t="s">
        <v>417</v>
      </c>
      <c r="G82" s="146" t="s">
        <v>495</v>
      </c>
      <c r="H82" s="146">
        <v>0.57</v>
      </c>
      <c r="I82" s="97">
        <v>140000</v>
      </c>
      <c r="J82" s="97">
        <f t="shared" si="8"/>
        <v>79800</v>
      </c>
      <c r="K82" s="97">
        <v>0</v>
      </c>
      <c r="L82" s="97">
        <f t="shared" si="7"/>
        <v>0</v>
      </c>
      <c r="M82" s="97">
        <v>0</v>
      </c>
      <c r="N82" s="147">
        <f t="shared" si="9"/>
        <v>0</v>
      </c>
      <c r="O82" s="132">
        <f t="shared" si="10"/>
        <v>0</v>
      </c>
    </row>
    <row r="83" spans="1:15" ht="25.5" customHeight="1">
      <c r="A83" s="145"/>
      <c r="B83" s="77"/>
      <c r="C83" s="56" t="s">
        <v>112</v>
      </c>
      <c r="D83" s="56" t="s">
        <v>32</v>
      </c>
      <c r="E83" s="56" t="s">
        <v>120</v>
      </c>
      <c r="F83" s="146" t="s">
        <v>417</v>
      </c>
      <c r="G83" s="146" t="s">
        <v>495</v>
      </c>
      <c r="H83" s="146">
        <v>0.57</v>
      </c>
      <c r="I83" s="97">
        <v>100000</v>
      </c>
      <c r="J83" s="97">
        <f t="shared" si="8"/>
        <v>56999.99999999999</v>
      </c>
      <c r="K83" s="97">
        <v>0</v>
      </c>
      <c r="L83" s="97">
        <f t="shared" si="7"/>
        <v>0</v>
      </c>
      <c r="M83" s="97">
        <v>0</v>
      </c>
      <c r="N83" s="147">
        <f t="shared" si="9"/>
        <v>0</v>
      </c>
      <c r="O83" s="132">
        <f t="shared" si="10"/>
        <v>0</v>
      </c>
    </row>
    <row r="84" spans="1:15" ht="38.25" customHeight="1">
      <c r="A84" s="145"/>
      <c r="B84" s="77"/>
      <c r="C84" s="56" t="s">
        <v>112</v>
      </c>
      <c r="D84" s="56" t="s">
        <v>32</v>
      </c>
      <c r="E84" s="56" t="s">
        <v>121</v>
      </c>
      <c r="F84" s="146" t="s">
        <v>417</v>
      </c>
      <c r="G84" s="146" t="s">
        <v>495</v>
      </c>
      <c r="H84" s="146">
        <v>0.57</v>
      </c>
      <c r="I84" s="97">
        <v>130000</v>
      </c>
      <c r="J84" s="97">
        <f t="shared" si="8"/>
        <v>74100</v>
      </c>
      <c r="K84" s="97">
        <v>0</v>
      </c>
      <c r="L84" s="97">
        <f t="shared" si="7"/>
        <v>0</v>
      </c>
      <c r="M84" s="97">
        <v>0</v>
      </c>
      <c r="N84" s="147">
        <f t="shared" si="9"/>
        <v>0</v>
      </c>
      <c r="O84" s="132">
        <f t="shared" si="10"/>
        <v>0</v>
      </c>
    </row>
    <row r="85" spans="1:15" ht="38.25" customHeight="1">
      <c r="A85" s="145"/>
      <c r="B85" s="77"/>
      <c r="C85" s="56" t="s">
        <v>112</v>
      </c>
      <c r="D85" s="56" t="s">
        <v>32</v>
      </c>
      <c r="E85" s="56" t="s">
        <v>122</v>
      </c>
      <c r="F85" s="146" t="s">
        <v>417</v>
      </c>
      <c r="G85" s="146" t="s">
        <v>500</v>
      </c>
      <c r="H85" s="148">
        <v>1</v>
      </c>
      <c r="I85" s="97">
        <v>100000000</v>
      </c>
      <c r="J85" s="97">
        <f t="shared" si="8"/>
        <v>100000000</v>
      </c>
      <c r="K85" s="97">
        <v>205796302.44</v>
      </c>
      <c r="L85" s="97">
        <f t="shared" si="7"/>
        <v>205796302.44</v>
      </c>
      <c r="M85" s="97">
        <v>60641964.27</v>
      </c>
      <c r="N85" s="147">
        <f t="shared" si="9"/>
        <v>60641964.27</v>
      </c>
      <c r="O85" s="132">
        <f t="shared" si="10"/>
        <v>0.6064196427</v>
      </c>
    </row>
    <row r="86" spans="1:15" ht="51" customHeight="1">
      <c r="A86" s="145"/>
      <c r="B86" s="77"/>
      <c r="C86" s="56" t="s">
        <v>112</v>
      </c>
      <c r="D86" s="56" t="s">
        <v>32</v>
      </c>
      <c r="E86" s="56" t="s">
        <v>123</v>
      </c>
      <c r="F86" s="146" t="s">
        <v>417</v>
      </c>
      <c r="G86" s="146" t="s">
        <v>495</v>
      </c>
      <c r="H86" s="146">
        <v>0.57</v>
      </c>
      <c r="I86" s="97">
        <v>3453075</v>
      </c>
      <c r="J86" s="97">
        <f t="shared" si="8"/>
        <v>1968252.7499999998</v>
      </c>
      <c r="K86" s="97">
        <v>5541841.3</v>
      </c>
      <c r="L86" s="97">
        <f t="shared" si="7"/>
        <v>3158849.5409999997</v>
      </c>
      <c r="M86" s="97">
        <v>5541841.3</v>
      </c>
      <c r="N86" s="147">
        <f t="shared" si="9"/>
        <v>3158849.5409999997</v>
      </c>
      <c r="O86" s="132">
        <f t="shared" si="10"/>
        <v>1.6049003569282452</v>
      </c>
    </row>
    <row r="87" spans="1:15" ht="38.25" customHeight="1">
      <c r="A87" s="145"/>
      <c r="B87" s="77"/>
      <c r="C87" s="56" t="s">
        <v>112</v>
      </c>
      <c r="D87" s="56" t="s">
        <v>32</v>
      </c>
      <c r="E87" s="56" t="s">
        <v>124</v>
      </c>
      <c r="F87" s="146" t="s">
        <v>417</v>
      </c>
      <c r="G87" s="146" t="s">
        <v>495</v>
      </c>
      <c r="H87" s="146">
        <v>0.57</v>
      </c>
      <c r="I87" s="97">
        <v>12370000</v>
      </c>
      <c r="J87" s="97">
        <f t="shared" si="8"/>
        <v>7050899.999999999</v>
      </c>
      <c r="K87" s="97">
        <v>9905963</v>
      </c>
      <c r="L87" s="97">
        <f t="shared" si="7"/>
        <v>5646398.909999999</v>
      </c>
      <c r="M87" s="97">
        <v>9277723.65</v>
      </c>
      <c r="N87" s="147">
        <f t="shared" si="9"/>
        <v>5288302.4805</v>
      </c>
      <c r="O87" s="132">
        <f t="shared" si="10"/>
        <v>0.7500180800323364</v>
      </c>
    </row>
    <row r="88" spans="1:15" ht="25.5" customHeight="1">
      <c r="A88" s="145"/>
      <c r="B88" s="77"/>
      <c r="C88" s="56" t="s">
        <v>112</v>
      </c>
      <c r="D88" s="56" t="s">
        <v>32</v>
      </c>
      <c r="E88" s="56" t="s">
        <v>125</v>
      </c>
      <c r="F88" s="146" t="s">
        <v>417</v>
      </c>
      <c r="G88" s="146" t="s">
        <v>495</v>
      </c>
      <c r="H88" s="146">
        <v>0.57</v>
      </c>
      <c r="I88" s="97">
        <v>1409127</v>
      </c>
      <c r="J88" s="97">
        <f t="shared" si="8"/>
        <v>803202.3899999999</v>
      </c>
      <c r="K88" s="97">
        <v>53921000</v>
      </c>
      <c r="L88" s="97">
        <f t="shared" si="7"/>
        <v>30734969.999999996</v>
      </c>
      <c r="M88" s="97">
        <v>27743644.55</v>
      </c>
      <c r="N88" s="147">
        <f t="shared" si="9"/>
        <v>15813877.393499998</v>
      </c>
      <c r="O88" s="132">
        <f t="shared" si="10"/>
        <v>19.688533787231385</v>
      </c>
    </row>
    <row r="89" spans="1:15" ht="38.25" customHeight="1">
      <c r="A89" s="145"/>
      <c r="B89" s="77"/>
      <c r="C89" s="56" t="s">
        <v>112</v>
      </c>
      <c r="D89" s="56" t="s">
        <v>32</v>
      </c>
      <c r="E89" s="56" t="s">
        <v>126</v>
      </c>
      <c r="F89" s="146" t="s">
        <v>417</v>
      </c>
      <c r="G89" s="146" t="s">
        <v>495</v>
      </c>
      <c r="H89" s="146">
        <v>0.57</v>
      </c>
      <c r="I89" s="97">
        <v>100000</v>
      </c>
      <c r="J89" s="97">
        <f t="shared" si="8"/>
        <v>56999.99999999999</v>
      </c>
      <c r="K89" s="97">
        <v>0</v>
      </c>
      <c r="L89" s="97">
        <f t="shared" si="7"/>
        <v>0</v>
      </c>
      <c r="M89" s="97">
        <v>0</v>
      </c>
      <c r="N89" s="147">
        <f t="shared" si="9"/>
        <v>0</v>
      </c>
      <c r="O89" s="132">
        <f t="shared" si="10"/>
        <v>0</v>
      </c>
    </row>
    <row r="90" spans="1:15" ht="25.5" customHeight="1">
      <c r="A90" s="145"/>
      <c r="B90" s="77"/>
      <c r="C90" s="56" t="s">
        <v>112</v>
      </c>
      <c r="D90" s="56" t="s">
        <v>32</v>
      </c>
      <c r="E90" s="56" t="s">
        <v>127</v>
      </c>
      <c r="F90" s="146" t="s">
        <v>417</v>
      </c>
      <c r="G90" s="146" t="s">
        <v>500</v>
      </c>
      <c r="H90" s="148">
        <v>1</v>
      </c>
      <c r="I90" s="97">
        <v>14630206</v>
      </c>
      <c r="J90" s="97">
        <f t="shared" si="8"/>
        <v>14630206</v>
      </c>
      <c r="K90" s="97">
        <v>12214683.09</v>
      </c>
      <c r="L90" s="97">
        <f t="shared" si="7"/>
        <v>12214683.09</v>
      </c>
      <c r="M90" s="97">
        <v>11045932.35</v>
      </c>
      <c r="N90" s="147">
        <f t="shared" si="9"/>
        <v>11045932.35</v>
      </c>
      <c r="O90" s="132">
        <f t="shared" si="10"/>
        <v>0.755008668367349</v>
      </c>
    </row>
    <row r="91" spans="1:15" ht="38.25" customHeight="1">
      <c r="A91" s="145"/>
      <c r="B91" s="77"/>
      <c r="C91" s="56" t="s">
        <v>112</v>
      </c>
      <c r="D91" s="56" t="s">
        <v>32</v>
      </c>
      <c r="E91" s="56" t="s">
        <v>128</v>
      </c>
      <c r="F91" s="146" t="s">
        <v>417</v>
      </c>
      <c r="G91" s="146" t="s">
        <v>495</v>
      </c>
      <c r="H91" s="146">
        <v>0.57</v>
      </c>
      <c r="I91" s="97">
        <v>301267122</v>
      </c>
      <c r="J91" s="97">
        <f t="shared" si="8"/>
        <v>171722259.54</v>
      </c>
      <c r="K91" s="97">
        <v>379960739.62</v>
      </c>
      <c r="L91" s="97">
        <f t="shared" si="7"/>
        <v>216577621.58339998</v>
      </c>
      <c r="M91" s="97">
        <v>351529237.13</v>
      </c>
      <c r="N91" s="147">
        <f t="shared" si="9"/>
        <v>200371665.1641</v>
      </c>
      <c r="O91" s="132">
        <f t="shared" si="10"/>
        <v>1.166835713091852</v>
      </c>
    </row>
    <row r="92" spans="1:15" ht="38.25" customHeight="1">
      <c r="A92" s="145"/>
      <c r="B92" s="77"/>
      <c r="C92" s="56" t="s">
        <v>112</v>
      </c>
      <c r="D92" s="56" t="s">
        <v>42</v>
      </c>
      <c r="E92" s="56" t="s">
        <v>129</v>
      </c>
      <c r="F92" s="146" t="s">
        <v>417</v>
      </c>
      <c r="G92" s="146" t="s">
        <v>500</v>
      </c>
      <c r="H92" s="148">
        <v>1</v>
      </c>
      <c r="I92" s="97">
        <v>5000000</v>
      </c>
      <c r="J92" s="97">
        <f t="shared" si="8"/>
        <v>5000000</v>
      </c>
      <c r="K92" s="97">
        <v>0</v>
      </c>
      <c r="L92" s="97">
        <f t="shared" si="7"/>
        <v>0</v>
      </c>
      <c r="M92" s="97">
        <v>0</v>
      </c>
      <c r="N92" s="147">
        <f t="shared" si="9"/>
        <v>0</v>
      </c>
      <c r="O92" s="132">
        <f t="shared" si="10"/>
        <v>0</v>
      </c>
    </row>
    <row r="93" spans="1:15" ht="38.25" customHeight="1">
      <c r="A93" s="145"/>
      <c r="B93" s="77"/>
      <c r="C93" s="56" t="s">
        <v>112</v>
      </c>
      <c r="D93" s="56" t="s">
        <v>591</v>
      </c>
      <c r="E93" s="56" t="s">
        <v>130</v>
      </c>
      <c r="F93" s="146" t="s">
        <v>417</v>
      </c>
      <c r="G93" s="146" t="s">
        <v>500</v>
      </c>
      <c r="H93" s="148">
        <v>1</v>
      </c>
      <c r="I93" s="97">
        <v>21535659</v>
      </c>
      <c r="J93" s="97">
        <f t="shared" si="8"/>
        <v>21535659</v>
      </c>
      <c r="K93" s="97">
        <v>48822988.65</v>
      </c>
      <c r="L93" s="97">
        <f t="shared" si="7"/>
        <v>48822988.65</v>
      </c>
      <c r="M93" s="97">
        <v>12003804.34</v>
      </c>
      <c r="N93" s="147">
        <f t="shared" si="9"/>
        <v>12003804.34</v>
      </c>
      <c r="O93" s="132">
        <f t="shared" si="10"/>
        <v>0.5573920138687188</v>
      </c>
    </row>
    <row r="94" spans="1:15" ht="38.25" customHeight="1">
      <c r="A94" s="145"/>
      <c r="B94" s="77"/>
      <c r="C94" s="56" t="s">
        <v>112</v>
      </c>
      <c r="D94" s="56" t="s">
        <v>591</v>
      </c>
      <c r="E94" s="56" t="s">
        <v>131</v>
      </c>
      <c r="F94" s="146" t="s">
        <v>417</v>
      </c>
      <c r="G94" s="146" t="s">
        <v>500</v>
      </c>
      <c r="H94" s="148">
        <v>1</v>
      </c>
      <c r="I94" s="97">
        <v>1303054</v>
      </c>
      <c r="J94" s="97">
        <f t="shared" si="8"/>
        <v>1303054</v>
      </c>
      <c r="K94" s="97">
        <v>2008379.35</v>
      </c>
      <c r="L94" s="97">
        <f t="shared" si="7"/>
        <v>2008379.35</v>
      </c>
      <c r="M94" s="97">
        <v>866797.4</v>
      </c>
      <c r="N94" s="147">
        <f t="shared" si="9"/>
        <v>866797.4</v>
      </c>
      <c r="O94" s="132">
        <f t="shared" si="10"/>
        <v>0.6652045118621331</v>
      </c>
    </row>
    <row r="95" spans="1:15" ht="38.25" customHeight="1">
      <c r="A95" s="145"/>
      <c r="B95" s="77"/>
      <c r="C95" s="56" t="s">
        <v>112</v>
      </c>
      <c r="D95" s="56" t="s">
        <v>591</v>
      </c>
      <c r="E95" s="56" t="s">
        <v>132</v>
      </c>
      <c r="F95" s="146" t="s">
        <v>417</v>
      </c>
      <c r="G95" s="146" t="s">
        <v>500</v>
      </c>
      <c r="H95" s="148">
        <v>1</v>
      </c>
      <c r="I95" s="97">
        <v>6160195</v>
      </c>
      <c r="J95" s="97">
        <f t="shared" si="8"/>
        <v>6160195</v>
      </c>
      <c r="K95" s="97">
        <v>6295837.07</v>
      </c>
      <c r="L95" s="97">
        <f t="shared" si="7"/>
        <v>6295837.07</v>
      </c>
      <c r="M95" s="97">
        <v>1675319.09</v>
      </c>
      <c r="N95" s="147">
        <f t="shared" si="9"/>
        <v>1675319.09</v>
      </c>
      <c r="O95" s="132">
        <f t="shared" si="10"/>
        <v>0.2719587756556408</v>
      </c>
    </row>
    <row r="96" spans="1:15" ht="38.25" customHeight="1">
      <c r="A96" s="144"/>
      <c r="B96" s="77"/>
      <c r="C96" s="56" t="s">
        <v>112</v>
      </c>
      <c r="D96" s="56" t="s">
        <v>591</v>
      </c>
      <c r="E96" s="56" t="s">
        <v>133</v>
      </c>
      <c r="F96" s="146" t="s">
        <v>417</v>
      </c>
      <c r="G96" s="146" t="s">
        <v>500</v>
      </c>
      <c r="H96" s="148">
        <v>1</v>
      </c>
      <c r="I96" s="97">
        <v>110000</v>
      </c>
      <c r="J96" s="97">
        <f t="shared" si="8"/>
        <v>110000</v>
      </c>
      <c r="K96" s="97">
        <v>0</v>
      </c>
      <c r="L96" s="97">
        <f t="shared" si="7"/>
        <v>0</v>
      </c>
      <c r="M96" s="97">
        <v>0</v>
      </c>
      <c r="N96" s="147">
        <f t="shared" si="9"/>
        <v>0</v>
      </c>
      <c r="O96" s="132">
        <f t="shared" si="10"/>
        <v>0</v>
      </c>
    </row>
    <row r="97" spans="1:15" ht="12.75" customHeight="1">
      <c r="A97" s="106" t="s">
        <v>555</v>
      </c>
      <c r="B97" s="107"/>
      <c r="C97" s="151"/>
      <c r="D97" s="153"/>
      <c r="E97" s="153"/>
      <c r="F97" s="153"/>
      <c r="G97" s="153"/>
      <c r="H97" s="152"/>
      <c r="I97" s="154">
        <f aca="true" t="shared" si="11" ref="I97:N97">SUM(I2:I96)</f>
        <v>11817991041</v>
      </c>
      <c r="J97" s="155">
        <f t="shared" si="11"/>
        <v>11651224890.260002</v>
      </c>
      <c r="K97" s="154">
        <f t="shared" si="11"/>
        <v>11903979443.900002</v>
      </c>
      <c r="L97" s="155">
        <f t="shared" si="11"/>
        <v>11687762317.043102</v>
      </c>
      <c r="M97" s="154">
        <f t="shared" si="11"/>
        <v>11045726397.679996</v>
      </c>
      <c r="N97" s="156">
        <f t="shared" si="11"/>
        <v>10854932012.1397</v>
      </c>
      <c r="O97" s="157">
        <f t="shared" si="10"/>
        <v>0.9316558657462723</v>
      </c>
    </row>
    <row r="98" spans="6:8" ht="15.75" customHeight="1">
      <c r="F98" s="158"/>
      <c r="G98" s="159"/>
      <c r="H98" s="159"/>
    </row>
    <row r="99" spans="6:8" ht="15.75" customHeight="1">
      <c r="F99" s="158"/>
      <c r="G99" s="159"/>
      <c r="H99" s="159"/>
    </row>
    <row r="100" spans="6:8" ht="15.75" customHeight="1">
      <c r="F100" s="158"/>
      <c r="G100" s="159"/>
      <c r="H100" s="159"/>
    </row>
    <row r="101" spans="6:8" ht="15.75" customHeight="1">
      <c r="F101" s="158"/>
      <c r="G101" s="159"/>
      <c r="H101" s="159"/>
    </row>
    <row r="102" spans="6:8" ht="15.75" customHeight="1">
      <c r="F102" s="158"/>
      <c r="G102" s="159"/>
      <c r="H102" s="159"/>
    </row>
    <row r="103" spans="6:8" ht="15.75" customHeight="1">
      <c r="F103" s="158"/>
      <c r="G103" s="159"/>
      <c r="H103" s="159"/>
    </row>
    <row r="104" spans="6:8" ht="15.75" customHeight="1">
      <c r="F104" s="158"/>
      <c r="G104" s="159"/>
      <c r="H104" s="159"/>
    </row>
    <row r="105" spans="6:8" ht="15.75" customHeight="1">
      <c r="F105" s="158"/>
      <c r="G105" s="159"/>
      <c r="H105" s="159"/>
    </row>
    <row r="106" spans="6:8" ht="15.75" customHeight="1">
      <c r="F106" s="158"/>
      <c r="G106" s="159"/>
      <c r="H106" s="159"/>
    </row>
    <row r="107" spans="6:8" ht="15.75" customHeight="1">
      <c r="F107" s="158"/>
      <c r="G107" s="159"/>
      <c r="H107" s="159"/>
    </row>
    <row r="108" spans="6:8" ht="15.75" customHeight="1">
      <c r="F108" s="158"/>
      <c r="G108" s="159"/>
      <c r="H108" s="159"/>
    </row>
    <row r="109" spans="6:8" ht="15.75" customHeight="1">
      <c r="F109" s="158"/>
      <c r="G109" s="159"/>
      <c r="H109" s="159"/>
    </row>
    <row r="110" spans="6:8" ht="15.75" customHeight="1">
      <c r="F110" s="158"/>
      <c r="G110" s="159"/>
      <c r="H110" s="159"/>
    </row>
    <row r="111" spans="6:8" ht="15.75" customHeight="1">
      <c r="F111" s="158"/>
      <c r="G111" s="159"/>
      <c r="H111" s="159"/>
    </row>
    <row r="112" spans="6:8" ht="15.75" customHeight="1">
      <c r="F112" s="158"/>
      <c r="G112" s="159"/>
      <c r="H112" s="159"/>
    </row>
    <row r="113" spans="6:8" ht="15.75" customHeight="1">
      <c r="F113" s="158"/>
      <c r="G113" s="159"/>
      <c r="H113" s="159"/>
    </row>
    <row r="114" spans="6:8" ht="15.75" customHeight="1">
      <c r="F114" s="158"/>
      <c r="G114" s="159"/>
      <c r="H114" s="159"/>
    </row>
    <row r="115" spans="6:8" ht="15.75" customHeight="1">
      <c r="F115" s="158"/>
      <c r="G115" s="159"/>
      <c r="H115" s="159"/>
    </row>
    <row r="116" spans="6:8" ht="15.75" customHeight="1">
      <c r="F116" s="158"/>
      <c r="G116" s="159"/>
      <c r="H116" s="159"/>
    </row>
    <row r="117" spans="6:8" ht="15.75" customHeight="1">
      <c r="F117" s="158"/>
      <c r="G117" s="159"/>
      <c r="H117" s="159"/>
    </row>
    <row r="118" spans="6:8" ht="15.75" customHeight="1">
      <c r="F118" s="158"/>
      <c r="G118" s="159"/>
      <c r="H118" s="159"/>
    </row>
    <row r="119" spans="6:8" ht="15.75" customHeight="1">
      <c r="F119" s="158"/>
      <c r="G119" s="159"/>
      <c r="H119" s="159"/>
    </row>
    <row r="120" spans="6:8" ht="15.75" customHeight="1">
      <c r="F120" s="158"/>
      <c r="G120" s="159"/>
      <c r="H120" s="159"/>
    </row>
    <row r="121" spans="6:8" ht="15.75" customHeight="1">
      <c r="F121" s="158"/>
      <c r="G121" s="159"/>
      <c r="H121" s="159"/>
    </row>
    <row r="122" spans="6:8" ht="15.75" customHeight="1">
      <c r="F122" s="158"/>
      <c r="G122" s="159"/>
      <c r="H122" s="159"/>
    </row>
    <row r="123" spans="6:8" ht="15.75" customHeight="1">
      <c r="F123" s="158"/>
      <c r="G123" s="159"/>
      <c r="H123" s="159"/>
    </row>
    <row r="124" spans="6:8" ht="15.75" customHeight="1">
      <c r="F124" s="158"/>
      <c r="G124" s="159"/>
      <c r="H124" s="159"/>
    </row>
    <row r="125" spans="6:8" ht="15.75" customHeight="1">
      <c r="F125" s="158"/>
      <c r="G125" s="159"/>
      <c r="H125" s="159"/>
    </row>
    <row r="126" spans="6:8" ht="15.75" customHeight="1">
      <c r="F126" s="158"/>
      <c r="G126" s="159"/>
      <c r="H126" s="159"/>
    </row>
    <row r="127" spans="6:8" ht="15.75" customHeight="1">
      <c r="F127" s="158"/>
      <c r="G127" s="159"/>
      <c r="H127" s="159"/>
    </row>
    <row r="128" spans="6:8" ht="15.75" customHeight="1">
      <c r="F128" s="158"/>
      <c r="G128" s="159"/>
      <c r="H128" s="159"/>
    </row>
    <row r="129" spans="6:8" ht="15.75" customHeight="1">
      <c r="F129" s="158"/>
      <c r="G129" s="159"/>
      <c r="H129" s="159"/>
    </row>
    <row r="130" spans="6:8" ht="15.75" customHeight="1">
      <c r="F130" s="158"/>
      <c r="G130" s="159"/>
      <c r="H130" s="159"/>
    </row>
    <row r="131" spans="6:8" ht="15.75" customHeight="1">
      <c r="F131" s="158"/>
      <c r="G131" s="159"/>
      <c r="H131" s="159"/>
    </row>
    <row r="132" spans="6:8" ht="15.75" customHeight="1">
      <c r="F132" s="158"/>
      <c r="G132" s="159"/>
      <c r="H132" s="159"/>
    </row>
    <row r="133" spans="6:8" ht="15.75" customHeight="1">
      <c r="F133" s="158"/>
      <c r="G133" s="159"/>
      <c r="H133" s="159"/>
    </row>
    <row r="134" spans="6:8" ht="15.75" customHeight="1">
      <c r="F134" s="158"/>
      <c r="G134" s="159"/>
      <c r="H134" s="159"/>
    </row>
    <row r="135" spans="6:8" ht="15.75" customHeight="1">
      <c r="F135" s="158"/>
      <c r="G135" s="159"/>
      <c r="H135" s="159"/>
    </row>
    <row r="136" spans="6:8" ht="15.75" customHeight="1">
      <c r="F136" s="158"/>
      <c r="G136" s="159"/>
      <c r="H136" s="159"/>
    </row>
    <row r="137" spans="6:8" ht="15.75" customHeight="1">
      <c r="F137" s="158"/>
      <c r="G137" s="159"/>
      <c r="H137" s="159"/>
    </row>
    <row r="138" spans="6:8" ht="15.75" customHeight="1">
      <c r="F138" s="158"/>
      <c r="G138" s="159"/>
      <c r="H138" s="159"/>
    </row>
    <row r="139" spans="6:8" ht="15.75" customHeight="1">
      <c r="F139" s="158"/>
      <c r="G139" s="159"/>
      <c r="H139" s="159"/>
    </row>
    <row r="140" spans="6:8" ht="15.75" customHeight="1">
      <c r="F140" s="158"/>
      <c r="G140" s="159"/>
      <c r="H140" s="159"/>
    </row>
    <row r="141" spans="6:8" ht="15.75" customHeight="1">
      <c r="F141" s="158"/>
      <c r="G141" s="159"/>
      <c r="H141" s="159"/>
    </row>
    <row r="142" spans="6:8" ht="15.75" customHeight="1">
      <c r="F142" s="158"/>
      <c r="G142" s="159"/>
      <c r="H142" s="159"/>
    </row>
    <row r="143" spans="6:8" ht="15.75" customHeight="1">
      <c r="F143" s="158"/>
      <c r="G143" s="159"/>
      <c r="H143" s="159"/>
    </row>
    <row r="144" spans="6:8" ht="15.75" customHeight="1">
      <c r="F144" s="158"/>
      <c r="G144" s="159"/>
      <c r="H144" s="159"/>
    </row>
    <row r="145" spans="6:8" ht="15.75" customHeight="1">
      <c r="F145" s="158"/>
      <c r="G145" s="159"/>
      <c r="H145" s="159"/>
    </row>
    <row r="146" spans="6:8" ht="15.75" customHeight="1">
      <c r="F146" s="158"/>
      <c r="G146" s="159"/>
      <c r="H146" s="159"/>
    </row>
    <row r="147" spans="6:8" ht="15.75" customHeight="1">
      <c r="F147" s="158"/>
      <c r="G147" s="159"/>
      <c r="H147" s="159"/>
    </row>
    <row r="148" spans="6:8" ht="15.75" customHeight="1">
      <c r="F148" s="158"/>
      <c r="G148" s="159"/>
      <c r="H148" s="159"/>
    </row>
    <row r="149" spans="6:8" ht="15.75" customHeight="1">
      <c r="F149" s="158"/>
      <c r="G149" s="159"/>
      <c r="H149" s="159"/>
    </row>
    <row r="150" spans="6:8" ht="15.75" customHeight="1">
      <c r="F150" s="158"/>
      <c r="G150" s="159"/>
      <c r="H150" s="159"/>
    </row>
    <row r="151" spans="6:8" ht="15.75" customHeight="1">
      <c r="F151" s="158"/>
      <c r="G151" s="159"/>
      <c r="H151" s="159"/>
    </row>
    <row r="152" spans="6:8" ht="15.75" customHeight="1">
      <c r="F152" s="158"/>
      <c r="G152" s="159"/>
      <c r="H152" s="159"/>
    </row>
    <row r="153" spans="6:8" ht="15.75" customHeight="1">
      <c r="F153" s="158"/>
      <c r="G153" s="159"/>
      <c r="H153" s="159"/>
    </row>
    <row r="154" spans="6:8" ht="15.75" customHeight="1">
      <c r="F154" s="158"/>
      <c r="G154" s="159"/>
      <c r="H154" s="159"/>
    </row>
    <row r="155" spans="6:8" ht="15.75" customHeight="1">
      <c r="F155" s="158"/>
      <c r="G155" s="159"/>
      <c r="H155" s="159"/>
    </row>
    <row r="156" spans="6:8" ht="15.75" customHeight="1">
      <c r="F156" s="158"/>
      <c r="G156" s="159"/>
      <c r="H156" s="159"/>
    </row>
    <row r="157" spans="6:8" ht="15.75" customHeight="1">
      <c r="F157" s="158"/>
      <c r="G157" s="159"/>
      <c r="H157" s="159"/>
    </row>
    <row r="158" spans="6:8" ht="15.75" customHeight="1">
      <c r="F158" s="158"/>
      <c r="G158" s="159"/>
      <c r="H158" s="159"/>
    </row>
    <row r="159" spans="6:8" ht="15.75" customHeight="1">
      <c r="F159" s="158"/>
      <c r="G159" s="159"/>
      <c r="H159" s="159"/>
    </row>
    <row r="160" spans="6:8" ht="15.75" customHeight="1">
      <c r="F160" s="158"/>
      <c r="G160" s="159"/>
      <c r="H160" s="159"/>
    </row>
    <row r="161" spans="6:8" ht="15.75" customHeight="1">
      <c r="F161" s="158"/>
      <c r="G161" s="159"/>
      <c r="H161" s="159"/>
    </row>
    <row r="162" spans="6:8" ht="15.75" customHeight="1">
      <c r="F162" s="158"/>
      <c r="G162" s="159"/>
      <c r="H162" s="159"/>
    </row>
    <row r="163" spans="6:8" ht="15.75" customHeight="1">
      <c r="F163" s="158"/>
      <c r="G163" s="159"/>
      <c r="H163" s="159"/>
    </row>
    <row r="164" spans="6:8" ht="15.75" customHeight="1">
      <c r="F164" s="158"/>
      <c r="G164" s="159"/>
      <c r="H164" s="159"/>
    </row>
    <row r="165" spans="6:8" ht="15.75" customHeight="1">
      <c r="F165" s="158"/>
      <c r="G165" s="159"/>
      <c r="H165" s="159"/>
    </row>
    <row r="166" spans="6:8" ht="15.75" customHeight="1">
      <c r="F166" s="158"/>
      <c r="G166" s="159"/>
      <c r="H166" s="159"/>
    </row>
    <row r="167" spans="6:8" ht="15.75" customHeight="1">
      <c r="F167" s="158"/>
      <c r="G167" s="159"/>
      <c r="H167" s="159"/>
    </row>
    <row r="168" spans="6:8" ht="15.75" customHeight="1">
      <c r="F168" s="158"/>
      <c r="G168" s="159"/>
      <c r="H168" s="159"/>
    </row>
    <row r="169" spans="6:8" ht="15.75" customHeight="1">
      <c r="F169" s="158"/>
      <c r="G169" s="159"/>
      <c r="H169" s="159"/>
    </row>
    <row r="170" spans="6:8" ht="15.75" customHeight="1">
      <c r="F170" s="158"/>
      <c r="G170" s="159"/>
      <c r="H170" s="159"/>
    </row>
    <row r="171" spans="6:8" ht="15.75" customHeight="1">
      <c r="F171" s="158"/>
      <c r="G171" s="159"/>
      <c r="H171" s="159"/>
    </row>
    <row r="172" spans="6:8" ht="15.75" customHeight="1">
      <c r="F172" s="158"/>
      <c r="G172" s="159"/>
      <c r="H172" s="159"/>
    </row>
    <row r="173" spans="6:8" ht="15.75" customHeight="1">
      <c r="F173" s="158"/>
      <c r="G173" s="159"/>
      <c r="H173" s="159"/>
    </row>
    <row r="174" spans="6:8" ht="15.75" customHeight="1">
      <c r="F174" s="158"/>
      <c r="G174" s="159"/>
      <c r="H174" s="159"/>
    </row>
    <row r="175" spans="6:8" ht="15.75" customHeight="1">
      <c r="F175" s="158"/>
      <c r="G175" s="159"/>
      <c r="H175" s="159"/>
    </row>
    <row r="176" spans="6:8" ht="15.75" customHeight="1">
      <c r="F176" s="158"/>
      <c r="G176" s="159"/>
      <c r="H176" s="159"/>
    </row>
    <row r="177" spans="6:8" ht="15.75" customHeight="1">
      <c r="F177" s="158"/>
      <c r="G177" s="159"/>
      <c r="H177" s="159"/>
    </row>
    <row r="178" spans="6:8" ht="15.75" customHeight="1">
      <c r="F178" s="158"/>
      <c r="G178" s="159"/>
      <c r="H178" s="159"/>
    </row>
    <row r="179" spans="6:8" ht="15.75" customHeight="1">
      <c r="F179" s="158"/>
      <c r="G179" s="159"/>
      <c r="H179" s="159"/>
    </row>
    <row r="180" spans="6:8" ht="15.75" customHeight="1">
      <c r="F180" s="158"/>
      <c r="G180" s="159"/>
      <c r="H180" s="159"/>
    </row>
    <row r="181" spans="6:8" ht="15.75" customHeight="1">
      <c r="F181" s="158"/>
      <c r="G181" s="159"/>
      <c r="H181" s="159"/>
    </row>
    <row r="182" spans="6:8" ht="15.75" customHeight="1">
      <c r="F182" s="158"/>
      <c r="G182" s="159"/>
      <c r="H182" s="159"/>
    </row>
    <row r="183" spans="6:8" ht="15.75" customHeight="1">
      <c r="F183" s="158"/>
      <c r="G183" s="159"/>
      <c r="H183" s="159"/>
    </row>
    <row r="184" spans="6:8" ht="15.75" customHeight="1">
      <c r="F184" s="158"/>
      <c r="G184" s="159"/>
      <c r="H184" s="159"/>
    </row>
    <row r="185" spans="6:8" ht="15.75" customHeight="1">
      <c r="F185" s="158"/>
      <c r="G185" s="159"/>
      <c r="H185" s="159"/>
    </row>
    <row r="186" spans="6:8" ht="15.75" customHeight="1">
      <c r="F186" s="158"/>
      <c r="G186" s="159"/>
      <c r="H186" s="159"/>
    </row>
    <row r="187" spans="6:8" ht="15.75" customHeight="1">
      <c r="F187" s="158"/>
      <c r="G187" s="159"/>
      <c r="H187" s="159"/>
    </row>
    <row r="188" spans="6:8" ht="15.75" customHeight="1">
      <c r="F188" s="158"/>
      <c r="G188" s="159"/>
      <c r="H188" s="159"/>
    </row>
    <row r="189" spans="6:8" ht="15.75" customHeight="1">
      <c r="F189" s="158"/>
      <c r="G189" s="159"/>
      <c r="H189" s="159"/>
    </row>
    <row r="190" spans="6:8" ht="15.75" customHeight="1">
      <c r="F190" s="158"/>
      <c r="G190" s="159"/>
      <c r="H190" s="159"/>
    </row>
    <row r="191" spans="6:8" ht="15.75" customHeight="1">
      <c r="F191" s="158"/>
      <c r="G191" s="159"/>
      <c r="H191" s="159"/>
    </row>
    <row r="192" spans="6:8" ht="15.75" customHeight="1">
      <c r="F192" s="158"/>
      <c r="G192" s="159"/>
      <c r="H192" s="159"/>
    </row>
    <row r="193" spans="6:8" ht="15.75" customHeight="1">
      <c r="F193" s="158"/>
      <c r="G193" s="159"/>
      <c r="H193" s="159"/>
    </row>
    <row r="194" spans="6:8" ht="15.75" customHeight="1">
      <c r="F194" s="158"/>
      <c r="G194" s="159"/>
      <c r="H194" s="159"/>
    </row>
    <row r="195" spans="6:8" ht="15.75" customHeight="1">
      <c r="F195" s="158"/>
      <c r="G195" s="159"/>
      <c r="H195" s="159"/>
    </row>
    <row r="196" spans="6:8" ht="15.75" customHeight="1">
      <c r="F196" s="158"/>
      <c r="G196" s="159"/>
      <c r="H196" s="159"/>
    </row>
    <row r="197" spans="6:8" ht="15.75" customHeight="1">
      <c r="F197" s="158"/>
      <c r="G197" s="159"/>
      <c r="H197" s="159"/>
    </row>
    <row r="198" spans="6:8" ht="15.75" customHeight="1">
      <c r="F198" s="158"/>
      <c r="G198" s="159"/>
      <c r="H198" s="159"/>
    </row>
    <row r="199" spans="6:8" ht="15.75" customHeight="1">
      <c r="F199" s="158"/>
      <c r="G199" s="159"/>
      <c r="H199" s="159"/>
    </row>
    <row r="200" spans="6:8" ht="15.75" customHeight="1">
      <c r="F200" s="158"/>
      <c r="G200" s="159"/>
      <c r="H200" s="159"/>
    </row>
    <row r="201" spans="6:8" ht="15.75" customHeight="1">
      <c r="F201" s="158"/>
      <c r="G201" s="159"/>
      <c r="H201" s="159"/>
    </row>
    <row r="202" spans="6:8" ht="15.75" customHeight="1">
      <c r="F202" s="158"/>
      <c r="G202" s="159"/>
      <c r="H202" s="159"/>
    </row>
    <row r="203" spans="6:8" ht="15.75" customHeight="1">
      <c r="F203" s="158"/>
      <c r="G203" s="159"/>
      <c r="H203" s="159"/>
    </row>
    <row r="204" spans="6:8" ht="15.75" customHeight="1">
      <c r="F204" s="158"/>
      <c r="G204" s="159"/>
      <c r="H204" s="159"/>
    </row>
    <row r="205" spans="6:8" ht="15.75" customHeight="1">
      <c r="F205" s="158"/>
      <c r="G205" s="159"/>
      <c r="H205" s="159"/>
    </row>
    <row r="206" spans="6:8" ht="15.75" customHeight="1">
      <c r="F206" s="158"/>
      <c r="G206" s="159"/>
      <c r="H206" s="159"/>
    </row>
    <row r="207" spans="6:8" ht="15.75" customHeight="1">
      <c r="F207" s="158"/>
      <c r="G207" s="159"/>
      <c r="H207" s="159"/>
    </row>
    <row r="208" spans="6:8" ht="15.75" customHeight="1">
      <c r="F208" s="158"/>
      <c r="G208" s="159"/>
      <c r="H208" s="159"/>
    </row>
    <row r="209" spans="6:8" ht="15.75" customHeight="1">
      <c r="F209" s="158"/>
      <c r="G209" s="159"/>
      <c r="H209" s="159"/>
    </row>
    <row r="210" spans="6:8" ht="15.75" customHeight="1">
      <c r="F210" s="158"/>
      <c r="G210" s="159"/>
      <c r="H210" s="159"/>
    </row>
    <row r="211" spans="6:8" ht="15.75" customHeight="1">
      <c r="F211" s="158"/>
      <c r="G211" s="159"/>
      <c r="H211" s="159"/>
    </row>
    <row r="212" spans="6:8" ht="15.75" customHeight="1">
      <c r="F212" s="158"/>
      <c r="G212" s="159"/>
      <c r="H212" s="159"/>
    </row>
    <row r="213" spans="6:8" ht="15.75" customHeight="1">
      <c r="F213" s="158"/>
      <c r="G213" s="159"/>
      <c r="H213" s="159"/>
    </row>
    <row r="214" spans="6:8" ht="15.75" customHeight="1">
      <c r="F214" s="158"/>
      <c r="G214" s="159"/>
      <c r="H214" s="159"/>
    </row>
    <row r="215" spans="6:8" ht="15.75" customHeight="1">
      <c r="F215" s="158"/>
      <c r="G215" s="159"/>
      <c r="H215" s="159"/>
    </row>
    <row r="216" spans="6:8" ht="15.75" customHeight="1">
      <c r="F216" s="158"/>
      <c r="G216" s="159"/>
      <c r="H216" s="159"/>
    </row>
    <row r="217" spans="6:8" ht="15.75" customHeight="1">
      <c r="F217" s="158"/>
      <c r="G217" s="159"/>
      <c r="H217" s="159"/>
    </row>
    <row r="218" spans="6:8" ht="15.75" customHeight="1">
      <c r="F218" s="158"/>
      <c r="G218" s="159"/>
      <c r="H218" s="159"/>
    </row>
    <row r="219" spans="6:8" ht="15.75" customHeight="1">
      <c r="F219" s="158"/>
      <c r="G219" s="159"/>
      <c r="H219" s="159"/>
    </row>
    <row r="220" spans="6:8" ht="15.75" customHeight="1">
      <c r="F220" s="158"/>
      <c r="G220" s="159"/>
      <c r="H220" s="159"/>
    </row>
    <row r="221" spans="6:8" ht="15.75" customHeight="1">
      <c r="F221" s="158"/>
      <c r="G221" s="159"/>
      <c r="H221" s="159"/>
    </row>
    <row r="222" spans="6:8" ht="15.75" customHeight="1">
      <c r="F222" s="158"/>
      <c r="G222" s="159"/>
      <c r="H222" s="159"/>
    </row>
    <row r="223" spans="6:8" ht="15.75" customHeight="1">
      <c r="F223" s="158"/>
      <c r="G223" s="159"/>
      <c r="H223" s="159"/>
    </row>
    <row r="224" spans="6:8" ht="15.75" customHeight="1">
      <c r="F224" s="158"/>
      <c r="G224" s="159"/>
      <c r="H224" s="159"/>
    </row>
    <row r="225" spans="6:8" ht="15.75" customHeight="1">
      <c r="F225" s="158"/>
      <c r="G225" s="159"/>
      <c r="H225" s="159"/>
    </row>
    <row r="226" spans="6:8" ht="15.75" customHeight="1">
      <c r="F226" s="158"/>
      <c r="G226" s="159"/>
      <c r="H226" s="159"/>
    </row>
    <row r="227" spans="6:8" ht="15.75" customHeight="1">
      <c r="F227" s="158"/>
      <c r="G227" s="159"/>
      <c r="H227" s="159"/>
    </row>
    <row r="228" spans="6:8" ht="15.75" customHeight="1">
      <c r="F228" s="158"/>
      <c r="G228" s="159"/>
      <c r="H228" s="159"/>
    </row>
    <row r="229" spans="6:8" ht="15.75" customHeight="1">
      <c r="F229" s="158"/>
      <c r="G229" s="159"/>
      <c r="H229" s="159"/>
    </row>
    <row r="230" spans="6:8" ht="15.75" customHeight="1">
      <c r="F230" s="158"/>
      <c r="G230" s="159"/>
      <c r="H230" s="159"/>
    </row>
    <row r="231" spans="6:8" ht="15.75" customHeight="1">
      <c r="F231" s="158"/>
      <c r="G231" s="159"/>
      <c r="H231" s="159"/>
    </row>
    <row r="232" spans="6:8" ht="15.75" customHeight="1">
      <c r="F232" s="158"/>
      <c r="G232" s="159"/>
      <c r="H232" s="159"/>
    </row>
    <row r="233" spans="6:8" ht="15.75" customHeight="1">
      <c r="F233" s="158"/>
      <c r="G233" s="159"/>
      <c r="H233" s="159"/>
    </row>
    <row r="234" spans="6:8" ht="15.75" customHeight="1">
      <c r="F234" s="158"/>
      <c r="G234" s="159"/>
      <c r="H234" s="159"/>
    </row>
    <row r="235" spans="6:8" ht="15.75" customHeight="1">
      <c r="F235" s="158"/>
      <c r="G235" s="159"/>
      <c r="H235" s="159"/>
    </row>
    <row r="236" spans="6:8" ht="15.75" customHeight="1">
      <c r="F236" s="158"/>
      <c r="G236" s="159"/>
      <c r="H236" s="159"/>
    </row>
    <row r="237" spans="6:8" ht="15.75" customHeight="1">
      <c r="F237" s="158"/>
      <c r="G237" s="159"/>
      <c r="H237" s="159"/>
    </row>
    <row r="238" spans="6:8" ht="15.75" customHeight="1">
      <c r="F238" s="158"/>
      <c r="G238" s="159"/>
      <c r="H238" s="159"/>
    </row>
    <row r="239" spans="6:8" ht="15.75" customHeight="1">
      <c r="F239" s="158"/>
      <c r="G239" s="159"/>
      <c r="H239" s="159"/>
    </row>
    <row r="240" spans="6:8" ht="15.75" customHeight="1">
      <c r="F240" s="158"/>
      <c r="G240" s="159"/>
      <c r="H240" s="159"/>
    </row>
    <row r="241" spans="6:8" ht="15.75" customHeight="1">
      <c r="F241" s="158"/>
      <c r="G241" s="159"/>
      <c r="H241" s="159"/>
    </row>
    <row r="242" spans="6:8" ht="15.75" customHeight="1">
      <c r="F242" s="158"/>
      <c r="G242" s="159"/>
      <c r="H242" s="159"/>
    </row>
    <row r="243" spans="6:8" ht="15.75" customHeight="1">
      <c r="F243" s="158"/>
      <c r="G243" s="159"/>
      <c r="H243" s="159"/>
    </row>
    <row r="244" spans="6:8" ht="15.75" customHeight="1">
      <c r="F244" s="158"/>
      <c r="G244" s="159"/>
      <c r="H244" s="159"/>
    </row>
    <row r="245" spans="6:8" ht="15.75" customHeight="1">
      <c r="F245" s="158"/>
      <c r="G245" s="159"/>
      <c r="H245" s="159"/>
    </row>
    <row r="246" spans="6:8" ht="15.75" customHeight="1">
      <c r="F246" s="158"/>
      <c r="G246" s="159"/>
      <c r="H246" s="159"/>
    </row>
    <row r="247" spans="6:8" ht="15.75" customHeight="1">
      <c r="F247" s="158"/>
      <c r="G247" s="159"/>
      <c r="H247" s="159"/>
    </row>
    <row r="248" spans="6:8" ht="15.75" customHeight="1">
      <c r="F248" s="158"/>
      <c r="G248" s="159"/>
      <c r="H248" s="159"/>
    </row>
    <row r="249" spans="6:8" ht="15.75" customHeight="1">
      <c r="F249" s="158"/>
      <c r="G249" s="159"/>
      <c r="H249" s="159"/>
    </row>
    <row r="250" spans="6:8" ht="15.75" customHeight="1">
      <c r="F250" s="158"/>
      <c r="G250" s="159"/>
      <c r="H250" s="159"/>
    </row>
    <row r="251" spans="6:8" ht="15.75" customHeight="1">
      <c r="F251" s="158"/>
      <c r="G251" s="159"/>
      <c r="H251" s="159"/>
    </row>
    <row r="252" spans="6:8" ht="15.75" customHeight="1">
      <c r="F252" s="158"/>
      <c r="G252" s="159"/>
      <c r="H252" s="159"/>
    </row>
    <row r="253" spans="6:8" ht="15.75" customHeight="1">
      <c r="F253" s="158"/>
      <c r="G253" s="159"/>
      <c r="H253" s="159"/>
    </row>
    <row r="254" spans="6:8" ht="15.75" customHeight="1">
      <c r="F254" s="158"/>
      <c r="G254" s="159"/>
      <c r="H254" s="159"/>
    </row>
    <row r="255" spans="6:8" ht="15.75" customHeight="1">
      <c r="F255" s="158"/>
      <c r="G255" s="159"/>
      <c r="H255" s="159"/>
    </row>
    <row r="256" spans="6:8" ht="15.75" customHeight="1">
      <c r="F256" s="158"/>
      <c r="G256" s="159"/>
      <c r="H256" s="159"/>
    </row>
    <row r="257" spans="6:8" ht="15.75" customHeight="1">
      <c r="F257" s="158"/>
      <c r="G257" s="159"/>
      <c r="H257" s="159"/>
    </row>
    <row r="258" spans="6:8" ht="15.75" customHeight="1">
      <c r="F258" s="158"/>
      <c r="G258" s="159"/>
      <c r="H258" s="159"/>
    </row>
    <row r="259" spans="6:8" ht="15.75" customHeight="1">
      <c r="F259" s="158"/>
      <c r="G259" s="159"/>
      <c r="H259" s="159"/>
    </row>
    <row r="260" spans="6:8" ht="15.75" customHeight="1">
      <c r="F260" s="158"/>
      <c r="G260" s="159"/>
      <c r="H260" s="159"/>
    </row>
    <row r="261" spans="6:8" ht="15.75" customHeight="1">
      <c r="F261" s="158"/>
      <c r="G261" s="159"/>
      <c r="H261" s="159"/>
    </row>
    <row r="262" spans="6:8" ht="15.75" customHeight="1">
      <c r="F262" s="158"/>
      <c r="G262" s="159"/>
      <c r="H262" s="159"/>
    </row>
    <row r="263" spans="6:8" ht="15.75" customHeight="1">
      <c r="F263" s="158"/>
      <c r="G263" s="159"/>
      <c r="H263" s="159"/>
    </row>
    <row r="264" spans="6:8" ht="15.75" customHeight="1">
      <c r="F264" s="158"/>
      <c r="G264" s="159"/>
      <c r="H264" s="159"/>
    </row>
    <row r="265" spans="6:8" ht="15.75" customHeight="1">
      <c r="F265" s="158"/>
      <c r="G265" s="159"/>
      <c r="H265" s="159"/>
    </row>
    <row r="266" spans="6:8" ht="15.75" customHeight="1">
      <c r="F266" s="158"/>
      <c r="G266" s="159"/>
      <c r="H266" s="159"/>
    </row>
    <row r="267" spans="6:8" ht="15.75" customHeight="1">
      <c r="F267" s="158"/>
      <c r="G267" s="159"/>
      <c r="H267" s="159"/>
    </row>
    <row r="268" spans="6:8" ht="15.75" customHeight="1">
      <c r="F268" s="158"/>
      <c r="G268" s="159"/>
      <c r="H268" s="159"/>
    </row>
    <row r="269" spans="6:8" ht="15.75" customHeight="1">
      <c r="F269" s="158"/>
      <c r="G269" s="159"/>
      <c r="H269" s="159"/>
    </row>
    <row r="270" spans="6:8" ht="15.75" customHeight="1">
      <c r="F270" s="158"/>
      <c r="G270" s="159"/>
      <c r="H270" s="159"/>
    </row>
    <row r="271" spans="6:8" ht="15.75" customHeight="1">
      <c r="F271" s="158"/>
      <c r="G271" s="159"/>
      <c r="H271" s="159"/>
    </row>
    <row r="272" spans="6:8" ht="15.75" customHeight="1">
      <c r="F272" s="158"/>
      <c r="G272" s="159"/>
      <c r="H272" s="159"/>
    </row>
    <row r="273" spans="6:8" ht="15.75" customHeight="1">
      <c r="F273" s="158"/>
      <c r="G273" s="159"/>
      <c r="H273" s="159"/>
    </row>
    <row r="274" spans="6:8" ht="15.75" customHeight="1">
      <c r="F274" s="158"/>
      <c r="G274" s="159"/>
      <c r="H274" s="159"/>
    </row>
    <row r="275" spans="6:8" ht="15.75" customHeight="1">
      <c r="F275" s="158"/>
      <c r="G275" s="159"/>
      <c r="H275" s="159"/>
    </row>
    <row r="276" spans="6:8" ht="15.75" customHeight="1">
      <c r="F276" s="158"/>
      <c r="G276" s="159"/>
      <c r="H276" s="159"/>
    </row>
    <row r="277" spans="6:8" ht="15.75" customHeight="1">
      <c r="F277" s="158"/>
      <c r="G277" s="159"/>
      <c r="H277" s="159"/>
    </row>
    <row r="278" spans="6:8" ht="15.75" customHeight="1">
      <c r="F278" s="158"/>
      <c r="G278" s="159"/>
      <c r="H278" s="159"/>
    </row>
    <row r="279" spans="6:8" ht="15.75" customHeight="1">
      <c r="F279" s="158"/>
      <c r="G279" s="159"/>
      <c r="H279" s="159"/>
    </row>
    <row r="280" spans="6:8" ht="15.75" customHeight="1">
      <c r="F280" s="158"/>
      <c r="G280" s="159"/>
      <c r="H280" s="159"/>
    </row>
    <row r="281" spans="6:8" ht="15.75" customHeight="1">
      <c r="F281" s="158"/>
      <c r="G281" s="159"/>
      <c r="H281" s="159"/>
    </row>
    <row r="282" spans="6:8" ht="15.75" customHeight="1">
      <c r="F282" s="158"/>
      <c r="G282" s="159"/>
      <c r="H282" s="159"/>
    </row>
    <row r="283" spans="6:8" ht="15.75" customHeight="1">
      <c r="F283" s="158"/>
      <c r="G283" s="159"/>
      <c r="H283" s="159"/>
    </row>
    <row r="284" spans="6:8" ht="15.75" customHeight="1">
      <c r="F284" s="158"/>
      <c r="G284" s="159"/>
      <c r="H284" s="159"/>
    </row>
    <row r="285" spans="6:8" ht="15.75" customHeight="1">
      <c r="F285" s="158"/>
      <c r="G285" s="159"/>
      <c r="H285" s="159"/>
    </row>
    <row r="286" spans="6:8" ht="15.75" customHeight="1">
      <c r="F286" s="158"/>
      <c r="G286" s="159"/>
      <c r="H286" s="159"/>
    </row>
    <row r="287" spans="6:8" ht="15.75" customHeight="1">
      <c r="F287" s="158"/>
      <c r="G287" s="159"/>
      <c r="H287" s="159"/>
    </row>
    <row r="288" spans="6:8" ht="15.75" customHeight="1">
      <c r="F288" s="158"/>
      <c r="G288" s="159"/>
      <c r="H288" s="159"/>
    </row>
    <row r="289" spans="6:8" ht="15.75" customHeight="1">
      <c r="F289" s="158"/>
      <c r="G289" s="159"/>
      <c r="H289" s="159"/>
    </row>
    <row r="290" spans="6:8" ht="15.75" customHeight="1">
      <c r="F290" s="158"/>
      <c r="G290" s="159"/>
      <c r="H290" s="159"/>
    </row>
    <row r="291" spans="6:8" ht="15.75" customHeight="1">
      <c r="F291" s="158"/>
      <c r="G291" s="159"/>
      <c r="H291" s="159"/>
    </row>
    <row r="292" spans="6:8" ht="15.75" customHeight="1">
      <c r="F292" s="158"/>
      <c r="G292" s="159"/>
      <c r="H292" s="159"/>
    </row>
    <row r="293" spans="6:8" ht="15.75" customHeight="1">
      <c r="F293" s="158"/>
      <c r="G293" s="159"/>
      <c r="H293" s="159"/>
    </row>
    <row r="294" spans="6:8" ht="15.75" customHeight="1">
      <c r="F294" s="158"/>
      <c r="G294" s="159"/>
      <c r="H294" s="159"/>
    </row>
    <row r="295" spans="6:8" ht="15.75" customHeight="1">
      <c r="F295" s="158"/>
      <c r="G295" s="159"/>
      <c r="H295" s="159"/>
    </row>
    <row r="296" spans="6:8" ht="15.75" customHeight="1">
      <c r="F296" s="158"/>
      <c r="G296" s="159"/>
      <c r="H296" s="159"/>
    </row>
    <row r="297" spans="6:8" ht="15.75" customHeight="1">
      <c r="F297" s="158"/>
      <c r="G297" s="159"/>
      <c r="H297" s="159"/>
    </row>
    <row r="298" spans="6:8" ht="15.75" customHeight="1">
      <c r="F298" s="158"/>
      <c r="G298" s="159"/>
      <c r="H298" s="159"/>
    </row>
    <row r="299" spans="6:8" ht="15.75" customHeight="1">
      <c r="F299" s="158"/>
      <c r="G299" s="159"/>
      <c r="H299" s="159"/>
    </row>
    <row r="300" spans="6:8" ht="15.75" customHeight="1">
      <c r="F300" s="158"/>
      <c r="G300" s="159"/>
      <c r="H300" s="159"/>
    </row>
    <row r="301" spans="6:8" ht="15.75" customHeight="1">
      <c r="F301" s="158"/>
      <c r="G301" s="159"/>
      <c r="H301" s="159"/>
    </row>
    <row r="302" spans="6:8" ht="15.75" customHeight="1">
      <c r="F302" s="158"/>
      <c r="G302" s="159"/>
      <c r="H302" s="159"/>
    </row>
    <row r="303" spans="6:8" ht="15.75" customHeight="1">
      <c r="F303" s="158"/>
      <c r="G303" s="159"/>
      <c r="H303" s="159"/>
    </row>
    <row r="304" spans="6:8" ht="15.75" customHeight="1">
      <c r="F304" s="158"/>
      <c r="G304" s="159"/>
      <c r="H304" s="159"/>
    </row>
    <row r="305" spans="6:8" ht="15.75" customHeight="1">
      <c r="F305" s="158"/>
      <c r="G305" s="159"/>
      <c r="H305" s="159"/>
    </row>
    <row r="306" spans="6:8" ht="15.75" customHeight="1">
      <c r="F306" s="158"/>
      <c r="G306" s="159"/>
      <c r="H306" s="159"/>
    </row>
    <row r="307" spans="6:8" ht="15.75" customHeight="1">
      <c r="F307" s="158"/>
      <c r="G307" s="159"/>
      <c r="H307" s="159"/>
    </row>
    <row r="308" spans="6:8" ht="15.75" customHeight="1">
      <c r="F308" s="158"/>
      <c r="G308" s="159"/>
      <c r="H308" s="159"/>
    </row>
    <row r="309" spans="6:8" ht="15.75" customHeight="1">
      <c r="F309" s="158"/>
      <c r="G309" s="159"/>
      <c r="H309" s="159"/>
    </row>
    <row r="310" spans="6:8" ht="15.75" customHeight="1">
      <c r="F310" s="158"/>
      <c r="G310" s="159"/>
      <c r="H310" s="159"/>
    </row>
    <row r="311" spans="6:8" ht="15.75" customHeight="1">
      <c r="F311" s="158"/>
      <c r="G311" s="159"/>
      <c r="H311" s="159"/>
    </row>
    <row r="312" spans="6:8" ht="15.75" customHeight="1">
      <c r="F312" s="158"/>
      <c r="G312" s="159"/>
      <c r="H312" s="159"/>
    </row>
    <row r="313" spans="6:8" ht="15.75" customHeight="1">
      <c r="F313" s="158"/>
      <c r="G313" s="159"/>
      <c r="H313" s="159"/>
    </row>
    <row r="314" spans="6:8" ht="15.75" customHeight="1">
      <c r="F314" s="158"/>
      <c r="G314" s="159"/>
      <c r="H314" s="159"/>
    </row>
    <row r="315" spans="6:8" ht="15.75" customHeight="1">
      <c r="F315" s="158"/>
      <c r="G315" s="159"/>
      <c r="H315" s="159"/>
    </row>
    <row r="316" spans="6:8" ht="15.75" customHeight="1">
      <c r="F316" s="158"/>
      <c r="G316" s="159"/>
      <c r="H316" s="159"/>
    </row>
    <row r="317" spans="6:8" ht="15.75" customHeight="1">
      <c r="F317" s="158"/>
      <c r="G317" s="159"/>
      <c r="H317" s="159"/>
    </row>
    <row r="318" spans="6:8" ht="15.75" customHeight="1">
      <c r="F318" s="158"/>
      <c r="G318" s="159"/>
      <c r="H318" s="159"/>
    </row>
    <row r="319" spans="6:8" ht="15.75" customHeight="1">
      <c r="F319" s="158"/>
      <c r="G319" s="159"/>
      <c r="H319" s="159"/>
    </row>
    <row r="320" spans="6:8" ht="15.75" customHeight="1">
      <c r="F320" s="158"/>
      <c r="G320" s="159"/>
      <c r="H320" s="159"/>
    </row>
    <row r="321" spans="6:8" ht="15.75" customHeight="1">
      <c r="F321" s="158"/>
      <c r="G321" s="159"/>
      <c r="H321" s="159"/>
    </row>
    <row r="322" spans="6:8" ht="15.75" customHeight="1">
      <c r="F322" s="158"/>
      <c r="G322" s="159"/>
      <c r="H322" s="159"/>
    </row>
    <row r="323" spans="6:8" ht="15.75" customHeight="1">
      <c r="F323" s="158"/>
      <c r="G323" s="159"/>
      <c r="H323" s="159"/>
    </row>
    <row r="324" spans="6:8" ht="15.75" customHeight="1">
      <c r="F324" s="158"/>
      <c r="G324" s="159"/>
      <c r="H324" s="159"/>
    </row>
    <row r="325" spans="6:8" ht="15.75" customHeight="1">
      <c r="F325" s="158"/>
      <c r="G325" s="159"/>
      <c r="H325" s="159"/>
    </row>
    <row r="326" spans="6:8" ht="15.75" customHeight="1">
      <c r="F326" s="158"/>
      <c r="G326" s="159"/>
      <c r="H326" s="159"/>
    </row>
    <row r="327" spans="6:8" ht="15.75" customHeight="1">
      <c r="F327" s="158"/>
      <c r="G327" s="159"/>
      <c r="H327" s="159"/>
    </row>
    <row r="328" spans="6:8" ht="15.75" customHeight="1">
      <c r="F328" s="158"/>
      <c r="G328" s="159"/>
      <c r="H328" s="159"/>
    </row>
    <row r="329" spans="6:8" ht="15.75" customHeight="1">
      <c r="F329" s="158"/>
      <c r="G329" s="159"/>
      <c r="H329" s="159"/>
    </row>
    <row r="330" spans="6:8" ht="15.75" customHeight="1">
      <c r="F330" s="158"/>
      <c r="G330" s="159"/>
      <c r="H330" s="159"/>
    </row>
    <row r="331" spans="6:8" ht="15.75" customHeight="1">
      <c r="F331" s="158"/>
      <c r="G331" s="159"/>
      <c r="H331" s="159"/>
    </row>
    <row r="332" spans="6:8" ht="15.75" customHeight="1">
      <c r="F332" s="158"/>
      <c r="G332" s="159"/>
      <c r="H332" s="159"/>
    </row>
    <row r="333" spans="6:8" ht="15.75" customHeight="1">
      <c r="F333" s="158"/>
      <c r="G333" s="159"/>
      <c r="H333" s="159"/>
    </row>
    <row r="334" spans="6:8" ht="15.75" customHeight="1">
      <c r="F334" s="158"/>
      <c r="G334" s="159"/>
      <c r="H334" s="159"/>
    </row>
    <row r="335" spans="6:8" ht="15.75" customHeight="1">
      <c r="F335" s="158"/>
      <c r="G335" s="159"/>
      <c r="H335" s="159"/>
    </row>
    <row r="336" spans="6:8" ht="15.75" customHeight="1">
      <c r="F336" s="158"/>
      <c r="G336" s="159"/>
      <c r="H336" s="159"/>
    </row>
    <row r="337" spans="6:8" ht="15.75" customHeight="1">
      <c r="F337" s="158"/>
      <c r="G337" s="159"/>
      <c r="H337" s="159"/>
    </row>
    <row r="338" spans="6:8" ht="15.75" customHeight="1">
      <c r="F338" s="158"/>
      <c r="G338" s="159"/>
      <c r="H338" s="159"/>
    </row>
    <row r="339" spans="6:8" ht="15.75" customHeight="1">
      <c r="F339" s="158"/>
      <c r="G339" s="159"/>
      <c r="H339" s="159"/>
    </row>
    <row r="340" spans="6:8" ht="15.75" customHeight="1">
      <c r="F340" s="158"/>
      <c r="G340" s="159"/>
      <c r="H340" s="159"/>
    </row>
    <row r="341" spans="6:8" ht="15.75" customHeight="1">
      <c r="F341" s="158"/>
      <c r="G341" s="159"/>
      <c r="H341" s="159"/>
    </row>
    <row r="342" spans="6:8" ht="15.75" customHeight="1">
      <c r="F342" s="158"/>
      <c r="G342" s="159"/>
      <c r="H342" s="159"/>
    </row>
    <row r="343" spans="6:8" ht="15.75" customHeight="1">
      <c r="F343" s="158"/>
      <c r="G343" s="159"/>
      <c r="H343" s="159"/>
    </row>
    <row r="344" spans="6:8" ht="15.75" customHeight="1">
      <c r="F344" s="158"/>
      <c r="G344" s="159"/>
      <c r="H344" s="159"/>
    </row>
    <row r="345" spans="6:8" ht="15.75" customHeight="1">
      <c r="F345" s="158"/>
      <c r="G345" s="159"/>
      <c r="H345" s="159"/>
    </row>
    <row r="346" spans="6:8" ht="15.75" customHeight="1">
      <c r="F346" s="158"/>
      <c r="G346" s="159"/>
      <c r="H346" s="159"/>
    </row>
    <row r="347" spans="6:8" ht="15.75" customHeight="1">
      <c r="F347" s="158"/>
      <c r="G347" s="159"/>
      <c r="H347" s="159"/>
    </row>
    <row r="348" spans="6:8" ht="15.75" customHeight="1">
      <c r="F348" s="158"/>
      <c r="G348" s="159"/>
      <c r="H348" s="159"/>
    </row>
    <row r="349" spans="6:8" ht="15.75" customHeight="1">
      <c r="F349" s="158"/>
      <c r="G349" s="159"/>
      <c r="H349" s="159"/>
    </row>
    <row r="350" spans="6:8" ht="15.75" customHeight="1">
      <c r="F350" s="158"/>
      <c r="G350" s="159"/>
      <c r="H350" s="159"/>
    </row>
    <row r="351" spans="6:8" ht="15.75" customHeight="1">
      <c r="F351" s="158"/>
      <c r="G351" s="159"/>
      <c r="H351" s="159"/>
    </row>
    <row r="352" spans="6:8" ht="15.75" customHeight="1">
      <c r="F352" s="158"/>
      <c r="G352" s="159"/>
      <c r="H352" s="159"/>
    </row>
    <row r="353" spans="6:8" ht="15.75" customHeight="1">
      <c r="F353" s="158"/>
      <c r="G353" s="159"/>
      <c r="H353" s="159"/>
    </row>
    <row r="354" spans="6:8" ht="15.75" customHeight="1">
      <c r="F354" s="158"/>
      <c r="G354" s="159"/>
      <c r="H354" s="159"/>
    </row>
    <row r="355" spans="6:8" ht="15.75" customHeight="1">
      <c r="F355" s="158"/>
      <c r="G355" s="159"/>
      <c r="H355" s="159"/>
    </row>
    <row r="356" spans="6:8" ht="15.75" customHeight="1">
      <c r="F356" s="158"/>
      <c r="G356" s="159"/>
      <c r="H356" s="159"/>
    </row>
    <row r="357" spans="6:8" ht="15.75" customHeight="1">
      <c r="F357" s="158"/>
      <c r="G357" s="159"/>
      <c r="H357" s="159"/>
    </row>
    <row r="358" spans="6:8" ht="15.75" customHeight="1">
      <c r="F358" s="158"/>
      <c r="G358" s="159"/>
      <c r="H358" s="159"/>
    </row>
    <row r="359" spans="6:8" ht="15.75" customHeight="1">
      <c r="F359" s="158"/>
      <c r="G359" s="159"/>
      <c r="H359" s="159"/>
    </row>
    <row r="360" spans="6:8" ht="15.75" customHeight="1">
      <c r="F360" s="158"/>
      <c r="G360" s="159"/>
      <c r="H360" s="159"/>
    </row>
    <row r="361" spans="6:8" ht="15.75" customHeight="1">
      <c r="F361" s="158"/>
      <c r="G361" s="159"/>
      <c r="H361" s="159"/>
    </row>
    <row r="362" spans="6:8" ht="15.75" customHeight="1">
      <c r="F362" s="158"/>
      <c r="G362" s="159"/>
      <c r="H362" s="159"/>
    </row>
    <row r="363" spans="6:8" ht="15.75" customHeight="1">
      <c r="F363" s="158"/>
      <c r="G363" s="159"/>
      <c r="H363" s="159"/>
    </row>
    <row r="364" spans="6:8" ht="15.75" customHeight="1">
      <c r="F364" s="158"/>
      <c r="G364" s="159"/>
      <c r="H364" s="159"/>
    </row>
    <row r="365" spans="6:8" ht="15.75" customHeight="1">
      <c r="F365" s="158"/>
      <c r="G365" s="159"/>
      <c r="H365" s="159"/>
    </row>
    <row r="366" spans="6:8" ht="15.75" customHeight="1">
      <c r="F366" s="158"/>
      <c r="G366" s="159"/>
      <c r="H366" s="159"/>
    </row>
    <row r="367" spans="6:8" ht="15.75" customHeight="1">
      <c r="F367" s="158"/>
      <c r="G367" s="159"/>
      <c r="H367" s="159"/>
    </row>
    <row r="368" spans="6:8" ht="15.75" customHeight="1">
      <c r="F368" s="158"/>
      <c r="G368" s="159"/>
      <c r="H368" s="159"/>
    </row>
    <row r="369" spans="6:8" ht="15.75" customHeight="1">
      <c r="F369" s="158"/>
      <c r="G369" s="159"/>
      <c r="H369" s="159"/>
    </row>
    <row r="370" spans="6:8" ht="15.75" customHeight="1">
      <c r="F370" s="158"/>
      <c r="G370" s="159"/>
      <c r="H370" s="159"/>
    </row>
    <row r="371" spans="6:8" ht="15.75" customHeight="1">
      <c r="F371" s="158"/>
      <c r="G371" s="159"/>
      <c r="H371" s="159"/>
    </row>
    <row r="372" spans="6:8" ht="15.75" customHeight="1">
      <c r="F372" s="158"/>
      <c r="G372" s="159"/>
      <c r="H372" s="159"/>
    </row>
    <row r="373" spans="6:8" ht="15.75" customHeight="1">
      <c r="F373" s="158"/>
      <c r="G373" s="159"/>
      <c r="H373" s="159"/>
    </row>
    <row r="374" spans="6:8" ht="15.75" customHeight="1">
      <c r="F374" s="158"/>
      <c r="G374" s="159"/>
      <c r="H374" s="159"/>
    </row>
    <row r="375" spans="6:8" ht="15.75" customHeight="1">
      <c r="F375" s="158"/>
      <c r="G375" s="159"/>
      <c r="H375" s="159"/>
    </row>
    <row r="376" spans="6:8" ht="15.75" customHeight="1">
      <c r="F376" s="158"/>
      <c r="G376" s="159"/>
      <c r="H376" s="159"/>
    </row>
    <row r="377" spans="6:8" ht="15.75" customHeight="1">
      <c r="F377" s="158"/>
      <c r="G377" s="159"/>
      <c r="H377" s="159"/>
    </row>
    <row r="378" spans="6:8" ht="15.75" customHeight="1">
      <c r="F378" s="158"/>
      <c r="G378" s="159"/>
      <c r="H378" s="159"/>
    </row>
    <row r="379" spans="6:8" ht="15.75" customHeight="1">
      <c r="F379" s="158"/>
      <c r="G379" s="159"/>
      <c r="H379" s="159"/>
    </row>
    <row r="380" spans="6:8" ht="15.75" customHeight="1">
      <c r="F380" s="158"/>
      <c r="G380" s="159"/>
      <c r="H380" s="159"/>
    </row>
    <row r="381" spans="6:8" ht="15.75" customHeight="1">
      <c r="F381" s="158"/>
      <c r="G381" s="159"/>
      <c r="H381" s="159"/>
    </row>
    <row r="382" spans="6:8" ht="15.75" customHeight="1">
      <c r="F382" s="158"/>
      <c r="G382" s="159"/>
      <c r="H382" s="159"/>
    </row>
    <row r="383" spans="6:8" ht="15.75" customHeight="1">
      <c r="F383" s="158"/>
      <c r="G383" s="159"/>
      <c r="H383" s="159"/>
    </row>
    <row r="384" spans="6:8" ht="15.75" customHeight="1">
      <c r="F384" s="158"/>
      <c r="G384" s="159"/>
      <c r="H384" s="159"/>
    </row>
    <row r="385" spans="6:8" ht="15.75" customHeight="1">
      <c r="F385" s="158"/>
      <c r="G385" s="159"/>
      <c r="H385" s="159"/>
    </row>
    <row r="386" spans="6:8" ht="15.75" customHeight="1">
      <c r="F386" s="158"/>
      <c r="G386" s="159"/>
      <c r="H386" s="159"/>
    </row>
    <row r="387" spans="6:8" ht="15.75" customHeight="1">
      <c r="F387" s="158"/>
      <c r="G387" s="159"/>
      <c r="H387" s="159"/>
    </row>
    <row r="388" spans="6:8" ht="15.75" customHeight="1">
      <c r="F388" s="158"/>
      <c r="G388" s="159"/>
      <c r="H388" s="159"/>
    </row>
    <row r="389" spans="6:8" ht="15.75" customHeight="1">
      <c r="F389" s="158"/>
      <c r="G389" s="159"/>
      <c r="H389" s="159"/>
    </row>
    <row r="390" spans="6:8" ht="15.75" customHeight="1">
      <c r="F390" s="158"/>
      <c r="G390" s="159"/>
      <c r="H390" s="159"/>
    </row>
    <row r="391" spans="6:8" ht="15.75" customHeight="1">
      <c r="F391" s="158"/>
      <c r="G391" s="159"/>
      <c r="H391" s="159"/>
    </row>
    <row r="392" spans="6:8" ht="15.75" customHeight="1">
      <c r="F392" s="158"/>
      <c r="G392" s="159"/>
      <c r="H392" s="159"/>
    </row>
    <row r="393" spans="6:8" ht="15.75" customHeight="1">
      <c r="F393" s="158"/>
      <c r="G393" s="159"/>
      <c r="H393" s="159"/>
    </row>
    <row r="394" spans="6:8" ht="15.75" customHeight="1">
      <c r="F394" s="158"/>
      <c r="G394" s="159"/>
      <c r="H394" s="159"/>
    </row>
    <row r="395" spans="6:8" ht="15.75" customHeight="1">
      <c r="F395" s="158"/>
      <c r="G395" s="159"/>
      <c r="H395" s="159"/>
    </row>
    <row r="396" spans="6:8" ht="15.75" customHeight="1">
      <c r="F396" s="158"/>
      <c r="G396" s="159"/>
      <c r="H396" s="159"/>
    </row>
    <row r="397" spans="6:8" ht="15.75" customHeight="1">
      <c r="F397" s="158"/>
      <c r="G397" s="159"/>
      <c r="H397" s="159"/>
    </row>
    <row r="398" spans="6:8" ht="15.75" customHeight="1">
      <c r="F398" s="158"/>
      <c r="G398" s="159"/>
      <c r="H398" s="159"/>
    </row>
    <row r="399" spans="6:8" ht="15.75" customHeight="1">
      <c r="F399" s="158"/>
      <c r="G399" s="159"/>
      <c r="H399" s="159"/>
    </row>
    <row r="400" spans="6:8" ht="15.75" customHeight="1">
      <c r="F400" s="158"/>
      <c r="G400" s="159"/>
      <c r="H400" s="159"/>
    </row>
    <row r="401" spans="6:8" ht="15.75" customHeight="1">
      <c r="F401" s="158"/>
      <c r="G401" s="159"/>
      <c r="H401" s="159"/>
    </row>
    <row r="402" spans="6:8" ht="15.75" customHeight="1">
      <c r="F402" s="158"/>
      <c r="G402" s="159"/>
      <c r="H402" s="159"/>
    </row>
    <row r="403" spans="6:8" ht="15.75" customHeight="1">
      <c r="F403" s="158"/>
      <c r="G403" s="159"/>
      <c r="H403" s="159"/>
    </row>
    <row r="404" spans="6:8" ht="15.75" customHeight="1">
      <c r="F404" s="158"/>
      <c r="G404" s="159"/>
      <c r="H404" s="159"/>
    </row>
    <row r="405" spans="6:8" ht="15.75" customHeight="1">
      <c r="F405" s="158"/>
      <c r="G405" s="159"/>
      <c r="H405" s="159"/>
    </row>
    <row r="406" spans="6:8" ht="15.75" customHeight="1">
      <c r="F406" s="158"/>
      <c r="G406" s="159"/>
      <c r="H406" s="159"/>
    </row>
    <row r="407" spans="6:8" ht="15.75" customHeight="1">
      <c r="F407" s="158"/>
      <c r="G407" s="159"/>
      <c r="H407" s="159"/>
    </row>
    <row r="408" spans="6:8" ht="15.75" customHeight="1">
      <c r="F408" s="158"/>
      <c r="G408" s="159"/>
      <c r="H408" s="159"/>
    </row>
    <row r="409" spans="6:8" ht="15.75" customHeight="1">
      <c r="F409" s="158"/>
      <c r="G409" s="159"/>
      <c r="H409" s="159"/>
    </row>
    <row r="410" spans="6:8" ht="15.75" customHeight="1">
      <c r="F410" s="158"/>
      <c r="G410" s="159"/>
      <c r="H410" s="159"/>
    </row>
    <row r="411" spans="6:8" ht="15.75" customHeight="1">
      <c r="F411" s="158"/>
      <c r="G411" s="159"/>
      <c r="H411" s="159"/>
    </row>
    <row r="412" spans="6:8" ht="15.75" customHeight="1">
      <c r="F412" s="158"/>
      <c r="G412" s="159"/>
      <c r="H412" s="159"/>
    </row>
    <row r="413" spans="6:8" ht="15.75" customHeight="1">
      <c r="F413" s="158"/>
      <c r="G413" s="159"/>
      <c r="H413" s="159"/>
    </row>
    <row r="414" spans="6:8" ht="15.75" customHeight="1">
      <c r="F414" s="158"/>
      <c r="G414" s="159"/>
      <c r="H414" s="159"/>
    </row>
    <row r="415" spans="6:8" ht="15.75" customHeight="1">
      <c r="F415" s="158"/>
      <c r="G415" s="159"/>
      <c r="H415" s="159"/>
    </row>
    <row r="416" spans="6:8" ht="15.75" customHeight="1">
      <c r="F416" s="158"/>
      <c r="G416" s="159"/>
      <c r="H416" s="159"/>
    </row>
    <row r="417" spans="6:8" ht="15.75" customHeight="1">
      <c r="F417" s="158"/>
      <c r="G417" s="159"/>
      <c r="H417" s="159"/>
    </row>
    <row r="418" spans="6:8" ht="15.75" customHeight="1">
      <c r="F418" s="158"/>
      <c r="G418" s="159"/>
      <c r="H418" s="159"/>
    </row>
    <row r="419" spans="6:8" ht="15.75" customHeight="1">
      <c r="F419" s="158"/>
      <c r="G419" s="159"/>
      <c r="H419" s="159"/>
    </row>
    <row r="420" spans="6:8" ht="15.75" customHeight="1">
      <c r="F420" s="158"/>
      <c r="G420" s="159"/>
      <c r="H420" s="159"/>
    </row>
    <row r="421" spans="6:8" ht="15.75" customHeight="1">
      <c r="F421" s="158"/>
      <c r="G421" s="159"/>
      <c r="H421" s="159"/>
    </row>
    <row r="422" spans="6:8" ht="15.75" customHeight="1">
      <c r="F422" s="158"/>
      <c r="G422" s="159"/>
      <c r="H422" s="159"/>
    </row>
    <row r="423" spans="6:8" ht="15.75" customHeight="1">
      <c r="F423" s="158"/>
      <c r="G423" s="159"/>
      <c r="H423" s="159"/>
    </row>
    <row r="424" spans="6:8" ht="15.75" customHeight="1">
      <c r="F424" s="158"/>
      <c r="G424" s="159"/>
      <c r="H424" s="159"/>
    </row>
    <row r="425" spans="6:8" ht="15.75" customHeight="1">
      <c r="F425" s="158"/>
      <c r="G425" s="159"/>
      <c r="H425" s="159"/>
    </row>
    <row r="426" spans="6:8" ht="15.75" customHeight="1">
      <c r="F426" s="158"/>
      <c r="G426" s="159"/>
      <c r="H426" s="159"/>
    </row>
    <row r="427" spans="6:8" ht="15.75" customHeight="1">
      <c r="F427" s="158"/>
      <c r="G427" s="159"/>
      <c r="H427" s="159"/>
    </row>
    <row r="428" spans="6:8" ht="15.75" customHeight="1">
      <c r="F428" s="158"/>
      <c r="G428" s="159"/>
      <c r="H428" s="159"/>
    </row>
    <row r="429" spans="6:8" ht="15.75" customHeight="1">
      <c r="F429" s="158"/>
      <c r="G429" s="159"/>
      <c r="H429" s="159"/>
    </row>
    <row r="430" spans="6:8" ht="15.75" customHeight="1">
      <c r="F430" s="158"/>
      <c r="G430" s="159"/>
      <c r="H430" s="159"/>
    </row>
    <row r="431" spans="6:8" ht="15.75" customHeight="1">
      <c r="F431" s="158"/>
      <c r="G431" s="159"/>
      <c r="H431" s="159"/>
    </row>
    <row r="432" spans="6:8" ht="15.75" customHeight="1">
      <c r="F432" s="158"/>
      <c r="G432" s="159"/>
      <c r="H432" s="159"/>
    </row>
    <row r="433" spans="6:8" ht="15.75" customHeight="1">
      <c r="F433" s="158"/>
      <c r="G433" s="159"/>
      <c r="H433" s="159"/>
    </row>
    <row r="434" spans="6:8" ht="15.75" customHeight="1">
      <c r="F434" s="158"/>
      <c r="G434" s="159"/>
      <c r="H434" s="159"/>
    </row>
    <row r="435" spans="6:8" ht="15.75" customHeight="1">
      <c r="F435" s="158"/>
      <c r="G435" s="159"/>
      <c r="H435" s="159"/>
    </row>
    <row r="436" spans="6:8" ht="15.75" customHeight="1">
      <c r="F436" s="158"/>
      <c r="G436" s="159"/>
      <c r="H436" s="159"/>
    </row>
    <row r="437" spans="6:8" ht="15.75" customHeight="1">
      <c r="F437" s="158"/>
      <c r="G437" s="159"/>
      <c r="H437" s="159"/>
    </row>
    <row r="438" spans="6:8" ht="15.75" customHeight="1">
      <c r="F438" s="158"/>
      <c r="G438" s="159"/>
      <c r="H438" s="159"/>
    </row>
    <row r="439" spans="6:8" ht="15.75" customHeight="1">
      <c r="F439" s="158"/>
      <c r="G439" s="159"/>
      <c r="H439" s="159"/>
    </row>
    <row r="440" spans="6:8" ht="15.75" customHeight="1">
      <c r="F440" s="158"/>
      <c r="G440" s="159"/>
      <c r="H440" s="159"/>
    </row>
    <row r="441" spans="6:8" ht="15.75" customHeight="1">
      <c r="F441" s="158"/>
      <c r="G441" s="159"/>
      <c r="H441" s="159"/>
    </row>
    <row r="442" spans="6:8" ht="15.75" customHeight="1">
      <c r="F442" s="158"/>
      <c r="G442" s="159"/>
      <c r="H442" s="159"/>
    </row>
    <row r="443" spans="6:8" ht="15.75" customHeight="1">
      <c r="F443" s="158"/>
      <c r="G443" s="159"/>
      <c r="H443" s="159"/>
    </row>
    <row r="444" spans="6:8" ht="15.75" customHeight="1">
      <c r="F444" s="158"/>
      <c r="G444" s="159"/>
      <c r="H444" s="159"/>
    </row>
    <row r="445" spans="6:8" ht="15.75" customHeight="1">
      <c r="F445" s="158"/>
      <c r="G445" s="159"/>
      <c r="H445" s="159"/>
    </row>
    <row r="446" spans="6:8" ht="15.75" customHeight="1">
      <c r="F446" s="158"/>
      <c r="G446" s="159"/>
      <c r="H446" s="159"/>
    </row>
    <row r="447" spans="6:8" ht="15.75" customHeight="1">
      <c r="F447" s="158"/>
      <c r="G447" s="159"/>
      <c r="H447" s="159"/>
    </row>
    <row r="448" spans="6:8" ht="15.75" customHeight="1">
      <c r="F448" s="158"/>
      <c r="G448" s="159"/>
      <c r="H448" s="159"/>
    </row>
    <row r="449" spans="6:8" ht="15.75" customHeight="1">
      <c r="F449" s="158"/>
      <c r="G449" s="159"/>
      <c r="H449" s="159"/>
    </row>
    <row r="450" spans="6:8" ht="15.75" customHeight="1">
      <c r="F450" s="158"/>
      <c r="G450" s="159"/>
      <c r="H450" s="159"/>
    </row>
    <row r="451" spans="6:8" ht="15.75" customHeight="1">
      <c r="F451" s="158"/>
      <c r="G451" s="159"/>
      <c r="H451" s="159"/>
    </row>
    <row r="452" spans="6:8" ht="15.75" customHeight="1">
      <c r="F452" s="158"/>
      <c r="G452" s="159"/>
      <c r="H452" s="159"/>
    </row>
    <row r="453" spans="6:8" ht="15.75" customHeight="1">
      <c r="F453" s="158"/>
      <c r="G453" s="159"/>
      <c r="H453" s="159"/>
    </row>
    <row r="454" spans="6:8" ht="15.75" customHeight="1">
      <c r="F454" s="158"/>
      <c r="G454" s="159"/>
      <c r="H454" s="159"/>
    </row>
    <row r="455" spans="6:8" ht="15.75" customHeight="1">
      <c r="F455" s="158"/>
      <c r="G455" s="159"/>
      <c r="H455" s="159"/>
    </row>
    <row r="456" spans="6:8" ht="15.75" customHeight="1">
      <c r="F456" s="158"/>
      <c r="G456" s="159"/>
      <c r="H456" s="159"/>
    </row>
    <row r="457" spans="6:8" ht="15.75" customHeight="1">
      <c r="F457" s="158"/>
      <c r="G457" s="159"/>
      <c r="H457" s="159"/>
    </row>
    <row r="458" spans="6:8" ht="15.75" customHeight="1">
      <c r="F458" s="158"/>
      <c r="G458" s="159"/>
      <c r="H458" s="159"/>
    </row>
    <row r="459" spans="6:8" ht="15.75" customHeight="1">
      <c r="F459" s="158"/>
      <c r="G459" s="159"/>
      <c r="H459" s="159"/>
    </row>
    <row r="460" spans="6:8" ht="15.75" customHeight="1">
      <c r="F460" s="158"/>
      <c r="G460" s="159"/>
      <c r="H460" s="159"/>
    </row>
    <row r="461" spans="6:8" ht="15.75" customHeight="1">
      <c r="F461" s="158"/>
      <c r="G461" s="159"/>
      <c r="H461" s="159"/>
    </row>
    <row r="462" spans="6:8" ht="15.75" customHeight="1">
      <c r="F462" s="158"/>
      <c r="G462" s="159"/>
      <c r="H462" s="159"/>
    </row>
    <row r="463" spans="6:8" ht="15.75" customHeight="1">
      <c r="F463" s="158"/>
      <c r="G463" s="159"/>
      <c r="H463" s="159"/>
    </row>
    <row r="464" spans="6:8" ht="15.75" customHeight="1">
      <c r="F464" s="158"/>
      <c r="G464" s="159"/>
      <c r="H464" s="159"/>
    </row>
    <row r="465" spans="6:8" ht="15.75" customHeight="1">
      <c r="F465" s="158"/>
      <c r="G465" s="159"/>
      <c r="H465" s="159"/>
    </row>
    <row r="466" spans="6:8" ht="15.75" customHeight="1">
      <c r="F466" s="158"/>
      <c r="G466" s="159"/>
      <c r="H466" s="159"/>
    </row>
    <row r="467" spans="6:8" ht="15.75" customHeight="1">
      <c r="F467" s="158"/>
      <c r="G467" s="159"/>
      <c r="H467" s="159"/>
    </row>
    <row r="468" spans="6:8" ht="15.75" customHeight="1">
      <c r="F468" s="158"/>
      <c r="G468" s="159"/>
      <c r="H468" s="159"/>
    </row>
    <row r="469" spans="6:8" ht="15.75" customHeight="1">
      <c r="F469" s="158"/>
      <c r="G469" s="159"/>
      <c r="H469" s="159"/>
    </row>
    <row r="470" spans="6:8" ht="15.75" customHeight="1">
      <c r="F470" s="158"/>
      <c r="G470" s="159"/>
      <c r="H470" s="159"/>
    </row>
    <row r="471" spans="6:8" ht="15.75" customHeight="1">
      <c r="F471" s="158"/>
      <c r="G471" s="159"/>
      <c r="H471" s="159"/>
    </row>
    <row r="472" spans="6:8" ht="15.75" customHeight="1">
      <c r="F472" s="158"/>
      <c r="G472" s="159"/>
      <c r="H472" s="159"/>
    </row>
    <row r="473" spans="6:8" ht="15.75" customHeight="1">
      <c r="F473" s="158"/>
      <c r="G473" s="159"/>
      <c r="H473" s="159"/>
    </row>
    <row r="474" spans="6:8" ht="15.75" customHeight="1">
      <c r="F474" s="158"/>
      <c r="G474" s="159"/>
      <c r="H474" s="159"/>
    </row>
    <row r="475" spans="6:8" ht="15.75" customHeight="1">
      <c r="F475" s="158"/>
      <c r="G475" s="159"/>
      <c r="H475" s="159"/>
    </row>
    <row r="476" spans="6:8" ht="15.75" customHeight="1">
      <c r="F476" s="158"/>
      <c r="G476" s="159"/>
      <c r="H476" s="159"/>
    </row>
    <row r="477" spans="6:8" ht="15.75" customHeight="1">
      <c r="F477" s="158"/>
      <c r="G477" s="159"/>
      <c r="H477" s="159"/>
    </row>
    <row r="478" spans="6:8" ht="15.75" customHeight="1">
      <c r="F478" s="158"/>
      <c r="G478" s="159"/>
      <c r="H478" s="159"/>
    </row>
    <row r="479" spans="6:8" ht="15.75" customHeight="1">
      <c r="F479" s="158"/>
      <c r="G479" s="159"/>
      <c r="H479" s="159"/>
    </row>
    <row r="480" spans="6:8" ht="15.75" customHeight="1">
      <c r="F480" s="158"/>
      <c r="G480" s="159"/>
      <c r="H480" s="159"/>
    </row>
    <row r="481" spans="6:8" ht="15.75" customHeight="1">
      <c r="F481" s="158"/>
      <c r="G481" s="159"/>
      <c r="H481" s="159"/>
    </row>
    <row r="482" spans="6:8" ht="15.75" customHeight="1">
      <c r="F482" s="158"/>
      <c r="G482" s="159"/>
      <c r="H482" s="159"/>
    </row>
    <row r="483" spans="6:8" ht="15.75" customHeight="1">
      <c r="F483" s="158"/>
      <c r="G483" s="159"/>
      <c r="H483" s="159"/>
    </row>
    <row r="484" spans="6:8" ht="15.75" customHeight="1">
      <c r="F484" s="158"/>
      <c r="G484" s="159"/>
      <c r="H484" s="159"/>
    </row>
    <row r="485" spans="6:8" ht="15.75" customHeight="1">
      <c r="F485" s="158"/>
      <c r="G485" s="159"/>
      <c r="H485" s="159"/>
    </row>
    <row r="486" spans="6:8" ht="15.75" customHeight="1">
      <c r="F486" s="158"/>
      <c r="G486" s="159"/>
      <c r="H486" s="159"/>
    </row>
    <row r="487" spans="6:8" ht="15.75" customHeight="1">
      <c r="F487" s="158"/>
      <c r="G487" s="159"/>
      <c r="H487" s="159"/>
    </row>
    <row r="488" spans="6:8" ht="15.75" customHeight="1">
      <c r="F488" s="158"/>
      <c r="G488" s="159"/>
      <c r="H488" s="159"/>
    </row>
    <row r="489" spans="6:8" ht="15.75" customHeight="1">
      <c r="F489" s="158"/>
      <c r="G489" s="159"/>
      <c r="H489" s="159"/>
    </row>
    <row r="490" spans="6:8" ht="15.75" customHeight="1">
      <c r="F490" s="158"/>
      <c r="G490" s="159"/>
      <c r="H490" s="159"/>
    </row>
    <row r="491" spans="6:8" ht="15.75" customHeight="1">
      <c r="F491" s="158"/>
      <c r="G491" s="159"/>
      <c r="H491" s="159"/>
    </row>
    <row r="492" spans="6:8" ht="15.75" customHeight="1">
      <c r="F492" s="158"/>
      <c r="G492" s="159"/>
      <c r="H492" s="159"/>
    </row>
    <row r="493" spans="6:8" ht="15.75" customHeight="1">
      <c r="F493" s="158"/>
      <c r="G493" s="159"/>
      <c r="H493" s="159"/>
    </row>
    <row r="494" spans="6:8" ht="15.75" customHeight="1">
      <c r="F494" s="158"/>
      <c r="G494" s="159"/>
      <c r="H494" s="159"/>
    </row>
    <row r="495" spans="6:8" ht="15.75" customHeight="1">
      <c r="F495" s="158"/>
      <c r="G495" s="159"/>
      <c r="H495" s="159"/>
    </row>
    <row r="496" spans="6:8" ht="15.75" customHeight="1">
      <c r="F496" s="158"/>
      <c r="G496" s="159"/>
      <c r="H496" s="159"/>
    </row>
    <row r="497" spans="6:8" ht="15.75" customHeight="1">
      <c r="F497" s="158"/>
      <c r="G497" s="159"/>
      <c r="H497" s="159"/>
    </row>
    <row r="498" spans="6:8" ht="15.75" customHeight="1">
      <c r="F498" s="158"/>
      <c r="G498" s="159"/>
      <c r="H498" s="159"/>
    </row>
    <row r="499" spans="6:8" ht="15.75" customHeight="1">
      <c r="F499" s="158"/>
      <c r="G499" s="159"/>
      <c r="H499" s="159"/>
    </row>
    <row r="500" spans="6:8" ht="15.75" customHeight="1">
      <c r="F500" s="158"/>
      <c r="G500" s="159"/>
      <c r="H500" s="159"/>
    </row>
    <row r="501" spans="6:8" ht="15.75" customHeight="1">
      <c r="F501" s="158"/>
      <c r="G501" s="159"/>
      <c r="H501" s="159"/>
    </row>
    <row r="502" spans="6:8" ht="15.75" customHeight="1">
      <c r="F502" s="158"/>
      <c r="G502" s="159"/>
      <c r="H502" s="159"/>
    </row>
    <row r="503" spans="6:8" ht="15.75" customHeight="1">
      <c r="F503" s="158"/>
      <c r="G503" s="159"/>
      <c r="H503" s="159"/>
    </row>
    <row r="504" spans="6:8" ht="15.75" customHeight="1">
      <c r="F504" s="158"/>
      <c r="G504" s="159"/>
      <c r="H504" s="159"/>
    </row>
    <row r="505" spans="6:8" ht="15.75" customHeight="1">
      <c r="F505" s="158"/>
      <c r="G505" s="159"/>
      <c r="H505" s="159"/>
    </row>
    <row r="506" spans="6:8" ht="15.75" customHeight="1">
      <c r="F506" s="158"/>
      <c r="G506" s="159"/>
      <c r="H506" s="159"/>
    </row>
    <row r="507" spans="6:8" ht="15.75" customHeight="1">
      <c r="F507" s="158"/>
      <c r="G507" s="159"/>
      <c r="H507" s="159"/>
    </row>
    <row r="508" spans="6:8" ht="15.75" customHeight="1">
      <c r="F508" s="158"/>
      <c r="G508" s="159"/>
      <c r="H508" s="159"/>
    </row>
  </sheetData>
  <autoFilter ref="C1:O97"/>
  <mergeCells count="4">
    <mergeCell ref="A2:A96"/>
    <mergeCell ref="B2:B96"/>
    <mergeCell ref="A97:B97"/>
    <mergeCell ref="C97:H97"/>
  </mergeCells>
  <printOptions gridLines="1"/>
  <pageMargins left="0.38149798974965" right="0.419647788724615" top="0.511811024" bottom="0.511811024" header="0" footer="0"/>
  <pageSetup fitToHeight="0" fitToWidth="1" horizontalDpi="600" verticalDpi="6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outlinePr summaryBelow="0" summaryRight="0"/>
    <pageSetUpPr fitToPage="1"/>
  </sheetPr>
  <dimension ref="A1:AE965"/>
  <sheetViews>
    <sheetView tabSelected="1" workbookViewId="0" topLeftCell="A1">
      <pane xSplit="2" ySplit="1" topLeftCell="C10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4.421875" defaultRowHeight="15" customHeight="1"/>
  <cols>
    <col min="1" max="1" width="6.28125" style="1" customWidth="1"/>
    <col min="2" max="2" width="7.00390625" style="1" customWidth="1"/>
    <col min="3" max="3" width="23.7109375" style="1" customWidth="1"/>
    <col min="4" max="4" width="21.421875" style="1" customWidth="1"/>
    <col min="5" max="5" width="55.28125" style="1" customWidth="1"/>
    <col min="6" max="6" width="19.00390625" style="1" customWidth="1"/>
    <col min="7" max="7" width="6.140625" style="1" customWidth="1"/>
    <col min="8" max="8" width="7.421875" style="1" customWidth="1"/>
    <col min="9" max="10" width="16.8515625" style="1" customWidth="1"/>
    <col min="11" max="11" width="14.8515625" style="1" customWidth="1"/>
    <col min="12" max="12" width="13.7109375" style="1" customWidth="1"/>
    <col min="13" max="13" width="15.421875" style="1" customWidth="1"/>
    <col min="14" max="14" width="14.7109375" style="1" customWidth="1"/>
    <col min="15" max="15" width="8.421875" style="1" customWidth="1"/>
    <col min="16" max="16384" width="14.421875" style="1" customWidth="1"/>
  </cols>
  <sheetData>
    <row r="1" spans="1:15" ht="36.75" customHeight="1">
      <c r="A1" s="39" t="s">
        <v>475</v>
      </c>
      <c r="B1" s="40" t="s">
        <v>476</v>
      </c>
      <c r="C1" s="73" t="s">
        <v>477</v>
      </c>
      <c r="D1" s="73" t="s">
        <v>478</v>
      </c>
      <c r="E1" s="160" t="s">
        <v>479</v>
      </c>
      <c r="F1" s="73" t="s">
        <v>480</v>
      </c>
      <c r="G1" s="73" t="s">
        <v>481</v>
      </c>
      <c r="H1" s="73" t="s">
        <v>482</v>
      </c>
      <c r="I1" s="73" t="s">
        <v>483</v>
      </c>
      <c r="J1" s="74" t="s">
        <v>484</v>
      </c>
      <c r="K1" s="73" t="s">
        <v>485</v>
      </c>
      <c r="L1" s="161" t="s">
        <v>486</v>
      </c>
      <c r="M1" s="75" t="s">
        <v>487</v>
      </c>
      <c r="N1" s="162" t="s">
        <v>488</v>
      </c>
      <c r="O1" s="44" t="s">
        <v>489</v>
      </c>
    </row>
    <row r="2" spans="1:15" ht="12.75" customHeight="1">
      <c r="A2" s="163" t="s">
        <v>31</v>
      </c>
      <c r="B2" s="76" t="s">
        <v>134</v>
      </c>
      <c r="C2" s="79" t="s">
        <v>135</v>
      </c>
      <c r="D2" s="79" t="s">
        <v>39</v>
      </c>
      <c r="E2" s="166" t="s">
        <v>136</v>
      </c>
      <c r="F2" s="79" t="s">
        <v>411</v>
      </c>
      <c r="G2" s="79" t="s">
        <v>495</v>
      </c>
      <c r="H2" s="79">
        <v>0.23</v>
      </c>
      <c r="I2" s="130">
        <v>250000</v>
      </c>
      <c r="J2" s="130">
        <f aca="true" t="shared" si="0" ref="J2:J33">IF(G2="NEX",I2*H2,I2*1)</f>
        <v>57500</v>
      </c>
      <c r="K2" s="130">
        <v>0</v>
      </c>
      <c r="L2" s="167">
        <f aca="true" t="shared" si="1" ref="L2:L33">IF(G2="NEX",K2*H2,K2*1)</f>
        <v>0</v>
      </c>
      <c r="M2" s="130">
        <v>0</v>
      </c>
      <c r="N2" s="168">
        <f aca="true" t="shared" si="2" ref="N2:N33">IF(G2="NEX",M2*H2,M2*1)</f>
        <v>0</v>
      </c>
      <c r="O2" s="132">
        <f aca="true" t="shared" si="3" ref="O2:O33">N2/J2</f>
        <v>0</v>
      </c>
    </row>
    <row r="3" spans="1:15" ht="12.75" customHeight="1">
      <c r="A3" s="165"/>
      <c r="B3" s="77"/>
      <c r="C3" s="79" t="s">
        <v>135</v>
      </c>
      <c r="D3" s="79" t="s">
        <v>39</v>
      </c>
      <c r="E3" s="166" t="s">
        <v>137</v>
      </c>
      <c r="F3" s="79" t="s">
        <v>411</v>
      </c>
      <c r="G3" s="79" t="s">
        <v>495</v>
      </c>
      <c r="H3" s="79">
        <v>0.23</v>
      </c>
      <c r="I3" s="130">
        <v>400000</v>
      </c>
      <c r="J3" s="130">
        <f t="shared" si="0"/>
        <v>92000</v>
      </c>
      <c r="K3" s="130">
        <v>0</v>
      </c>
      <c r="L3" s="167">
        <f t="shared" si="1"/>
        <v>0</v>
      </c>
      <c r="M3" s="130">
        <v>0</v>
      </c>
      <c r="N3" s="168">
        <f t="shared" si="2"/>
        <v>0</v>
      </c>
      <c r="O3" s="132">
        <f t="shared" si="3"/>
        <v>0</v>
      </c>
    </row>
    <row r="4" spans="1:31" ht="12.75" customHeight="1">
      <c r="A4" s="165"/>
      <c r="B4" s="77"/>
      <c r="C4" s="79" t="s">
        <v>135</v>
      </c>
      <c r="D4" s="79" t="s">
        <v>39</v>
      </c>
      <c r="E4" s="166" t="s">
        <v>138</v>
      </c>
      <c r="F4" s="79" t="s">
        <v>411</v>
      </c>
      <c r="G4" s="79" t="s">
        <v>495</v>
      </c>
      <c r="H4" s="79">
        <v>0.23</v>
      </c>
      <c r="I4" s="130">
        <v>300000</v>
      </c>
      <c r="J4" s="130">
        <f t="shared" si="0"/>
        <v>69000</v>
      </c>
      <c r="K4" s="130">
        <v>170000</v>
      </c>
      <c r="L4" s="167">
        <f t="shared" si="1"/>
        <v>39100</v>
      </c>
      <c r="M4" s="130">
        <v>73623.44</v>
      </c>
      <c r="N4" s="168">
        <f t="shared" si="2"/>
        <v>16933.391200000002</v>
      </c>
      <c r="O4" s="132">
        <f t="shared" si="3"/>
        <v>0.2454114666666667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15" ht="12.75" customHeight="1">
      <c r="A5" s="165"/>
      <c r="B5" s="77"/>
      <c r="C5" s="79" t="s">
        <v>135</v>
      </c>
      <c r="D5" s="79" t="s">
        <v>39</v>
      </c>
      <c r="E5" s="166" t="s">
        <v>139</v>
      </c>
      <c r="F5" s="79" t="s">
        <v>411</v>
      </c>
      <c r="G5" s="79" t="s">
        <v>495</v>
      </c>
      <c r="H5" s="79">
        <v>0.23</v>
      </c>
      <c r="I5" s="130">
        <v>300000</v>
      </c>
      <c r="J5" s="130">
        <f t="shared" si="0"/>
        <v>69000</v>
      </c>
      <c r="K5" s="130">
        <v>0</v>
      </c>
      <c r="L5" s="167">
        <f t="shared" si="1"/>
        <v>0</v>
      </c>
      <c r="M5" s="130">
        <v>0</v>
      </c>
      <c r="N5" s="168">
        <f t="shared" si="2"/>
        <v>0</v>
      </c>
      <c r="O5" s="132">
        <f t="shared" si="3"/>
        <v>0</v>
      </c>
    </row>
    <row r="6" spans="1:31" ht="12.75" customHeight="1">
      <c r="A6" s="165"/>
      <c r="B6" s="77"/>
      <c r="C6" s="79" t="s">
        <v>135</v>
      </c>
      <c r="D6" s="79" t="s">
        <v>39</v>
      </c>
      <c r="E6" s="166" t="s">
        <v>140</v>
      </c>
      <c r="F6" s="79" t="s">
        <v>411</v>
      </c>
      <c r="G6" s="79" t="s">
        <v>495</v>
      </c>
      <c r="H6" s="79">
        <v>0.23</v>
      </c>
      <c r="I6" s="130">
        <v>200000</v>
      </c>
      <c r="J6" s="130">
        <f t="shared" si="0"/>
        <v>46000</v>
      </c>
      <c r="K6" s="130">
        <v>0</v>
      </c>
      <c r="L6" s="167">
        <f t="shared" si="1"/>
        <v>0</v>
      </c>
      <c r="M6" s="130">
        <v>0</v>
      </c>
      <c r="N6" s="168">
        <f t="shared" si="2"/>
        <v>0</v>
      </c>
      <c r="O6" s="132">
        <f t="shared" si="3"/>
        <v>0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15" ht="12.75" customHeight="1">
      <c r="A7" s="165"/>
      <c r="B7" s="77"/>
      <c r="C7" s="79" t="s">
        <v>135</v>
      </c>
      <c r="D7" s="79" t="s">
        <v>39</v>
      </c>
      <c r="E7" s="166" t="s">
        <v>141</v>
      </c>
      <c r="F7" s="79" t="s">
        <v>411</v>
      </c>
      <c r="G7" s="79" t="s">
        <v>495</v>
      </c>
      <c r="H7" s="79">
        <v>0.23</v>
      </c>
      <c r="I7" s="130">
        <v>300000</v>
      </c>
      <c r="J7" s="130">
        <f t="shared" si="0"/>
        <v>69000</v>
      </c>
      <c r="K7" s="130">
        <v>0</v>
      </c>
      <c r="L7" s="167">
        <f t="shared" si="1"/>
        <v>0</v>
      </c>
      <c r="M7" s="130">
        <v>0</v>
      </c>
      <c r="N7" s="168">
        <f t="shared" si="2"/>
        <v>0</v>
      </c>
      <c r="O7" s="132">
        <f t="shared" si="3"/>
        <v>0</v>
      </c>
    </row>
    <row r="8" spans="1:31" ht="12.75" customHeight="1">
      <c r="A8" s="165"/>
      <c r="B8" s="77"/>
      <c r="C8" s="79" t="s">
        <v>135</v>
      </c>
      <c r="D8" s="79" t="s">
        <v>39</v>
      </c>
      <c r="E8" s="166" t="s">
        <v>142</v>
      </c>
      <c r="F8" s="79" t="s">
        <v>411</v>
      </c>
      <c r="G8" s="79" t="s">
        <v>495</v>
      </c>
      <c r="H8" s="79">
        <v>0.23</v>
      </c>
      <c r="I8" s="130">
        <v>1000000</v>
      </c>
      <c r="J8" s="130">
        <f t="shared" si="0"/>
        <v>230000</v>
      </c>
      <c r="K8" s="130">
        <v>0</v>
      </c>
      <c r="L8" s="167">
        <f t="shared" si="1"/>
        <v>0</v>
      </c>
      <c r="M8" s="130">
        <v>0</v>
      </c>
      <c r="N8" s="168">
        <f t="shared" si="2"/>
        <v>0</v>
      </c>
      <c r="O8" s="132">
        <f t="shared" si="3"/>
        <v>0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15" ht="12.75" customHeight="1">
      <c r="A9" s="165"/>
      <c r="B9" s="77"/>
      <c r="C9" s="79" t="s">
        <v>135</v>
      </c>
      <c r="D9" s="79" t="s">
        <v>39</v>
      </c>
      <c r="E9" s="166" t="s">
        <v>143</v>
      </c>
      <c r="F9" s="79" t="s">
        <v>411</v>
      </c>
      <c r="G9" s="79" t="s">
        <v>495</v>
      </c>
      <c r="H9" s="79">
        <v>0.23</v>
      </c>
      <c r="I9" s="130">
        <v>300000</v>
      </c>
      <c r="J9" s="130">
        <f t="shared" si="0"/>
        <v>69000</v>
      </c>
      <c r="K9" s="130">
        <v>0</v>
      </c>
      <c r="L9" s="167">
        <f t="shared" si="1"/>
        <v>0</v>
      </c>
      <c r="M9" s="130">
        <v>0</v>
      </c>
      <c r="N9" s="168">
        <f t="shared" si="2"/>
        <v>0</v>
      </c>
      <c r="O9" s="132">
        <f t="shared" si="3"/>
        <v>0</v>
      </c>
    </row>
    <row r="10" spans="1:15" ht="12.75" customHeight="1">
      <c r="A10" s="165"/>
      <c r="B10" s="77"/>
      <c r="C10" s="79" t="s">
        <v>135</v>
      </c>
      <c r="D10" s="79" t="s">
        <v>39</v>
      </c>
      <c r="E10" s="166" t="s">
        <v>144</v>
      </c>
      <c r="F10" s="79" t="s">
        <v>411</v>
      </c>
      <c r="G10" s="79" t="s">
        <v>495</v>
      </c>
      <c r="H10" s="79">
        <v>0.23</v>
      </c>
      <c r="I10" s="130">
        <v>700000</v>
      </c>
      <c r="J10" s="130">
        <f t="shared" si="0"/>
        <v>161000</v>
      </c>
      <c r="K10" s="130">
        <v>0</v>
      </c>
      <c r="L10" s="167">
        <f t="shared" si="1"/>
        <v>0</v>
      </c>
      <c r="M10" s="130">
        <v>0</v>
      </c>
      <c r="N10" s="168">
        <f t="shared" si="2"/>
        <v>0</v>
      </c>
      <c r="O10" s="132">
        <f t="shared" si="3"/>
        <v>0</v>
      </c>
    </row>
    <row r="11" spans="1:15" ht="12.75" customHeight="1">
      <c r="A11" s="165"/>
      <c r="B11" s="77"/>
      <c r="C11" s="79" t="s">
        <v>135</v>
      </c>
      <c r="D11" s="79" t="s">
        <v>39</v>
      </c>
      <c r="E11" s="169" t="s">
        <v>145</v>
      </c>
      <c r="F11" s="84" t="s">
        <v>411</v>
      </c>
      <c r="G11" s="84" t="s">
        <v>495</v>
      </c>
      <c r="H11" s="84">
        <v>0.23</v>
      </c>
      <c r="I11" s="97">
        <v>150000</v>
      </c>
      <c r="J11" s="130">
        <f t="shared" si="0"/>
        <v>34500</v>
      </c>
      <c r="K11" s="97">
        <v>0</v>
      </c>
      <c r="L11" s="167">
        <f t="shared" si="1"/>
        <v>0</v>
      </c>
      <c r="M11" s="97">
        <v>0</v>
      </c>
      <c r="N11" s="168">
        <f t="shared" si="2"/>
        <v>0</v>
      </c>
      <c r="O11" s="132">
        <f t="shared" si="3"/>
        <v>0</v>
      </c>
    </row>
    <row r="12" spans="1:31" ht="12.75" customHeight="1">
      <c r="A12" s="165"/>
      <c r="B12" s="77"/>
      <c r="C12" s="79" t="s">
        <v>135</v>
      </c>
      <c r="D12" s="79" t="s">
        <v>39</v>
      </c>
      <c r="E12" s="169" t="s">
        <v>146</v>
      </c>
      <c r="F12" s="84" t="s">
        <v>411</v>
      </c>
      <c r="G12" s="84" t="s">
        <v>495</v>
      </c>
      <c r="H12" s="84">
        <v>0.23</v>
      </c>
      <c r="I12" s="97">
        <v>400000</v>
      </c>
      <c r="J12" s="130">
        <f t="shared" si="0"/>
        <v>92000</v>
      </c>
      <c r="K12" s="97">
        <v>0</v>
      </c>
      <c r="L12" s="167">
        <f t="shared" si="1"/>
        <v>0</v>
      </c>
      <c r="M12" s="97">
        <v>0</v>
      </c>
      <c r="N12" s="168">
        <f t="shared" si="2"/>
        <v>0</v>
      </c>
      <c r="O12" s="132">
        <f t="shared" si="3"/>
        <v>0</v>
      </c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15" ht="25.5" customHeight="1">
      <c r="A13" s="165"/>
      <c r="B13" s="77"/>
      <c r="C13" s="79" t="s">
        <v>135</v>
      </c>
      <c r="D13" s="79" t="s">
        <v>39</v>
      </c>
      <c r="E13" s="169" t="s">
        <v>147</v>
      </c>
      <c r="F13" s="84" t="s">
        <v>411</v>
      </c>
      <c r="G13" s="84" t="s">
        <v>495</v>
      </c>
      <c r="H13" s="84">
        <v>0.23</v>
      </c>
      <c r="I13" s="97">
        <v>500000</v>
      </c>
      <c r="J13" s="130">
        <f t="shared" si="0"/>
        <v>115000</v>
      </c>
      <c r="K13" s="97">
        <v>12737</v>
      </c>
      <c r="L13" s="167">
        <f t="shared" si="1"/>
        <v>2929.51</v>
      </c>
      <c r="M13" s="97">
        <v>11800</v>
      </c>
      <c r="N13" s="168">
        <f t="shared" si="2"/>
        <v>2714</v>
      </c>
      <c r="O13" s="132">
        <f t="shared" si="3"/>
        <v>0.0236</v>
      </c>
    </row>
    <row r="14" spans="1:15" ht="12.75" customHeight="1">
      <c r="A14" s="165"/>
      <c r="B14" s="77"/>
      <c r="C14" s="79" t="s">
        <v>135</v>
      </c>
      <c r="D14" s="79" t="s">
        <v>39</v>
      </c>
      <c r="E14" s="169" t="s">
        <v>148</v>
      </c>
      <c r="F14" s="84" t="s">
        <v>411</v>
      </c>
      <c r="G14" s="84" t="s">
        <v>495</v>
      </c>
      <c r="H14" s="84">
        <v>0.23</v>
      </c>
      <c r="I14" s="97">
        <v>500000</v>
      </c>
      <c r="J14" s="130">
        <f t="shared" si="0"/>
        <v>115000</v>
      </c>
      <c r="K14" s="97">
        <v>0</v>
      </c>
      <c r="L14" s="167">
        <f t="shared" si="1"/>
        <v>0</v>
      </c>
      <c r="M14" s="97">
        <v>0</v>
      </c>
      <c r="N14" s="168">
        <f t="shared" si="2"/>
        <v>0</v>
      </c>
      <c r="O14" s="132">
        <f t="shared" si="3"/>
        <v>0</v>
      </c>
    </row>
    <row r="15" spans="1:15" ht="12.75" customHeight="1">
      <c r="A15" s="165"/>
      <c r="B15" s="77"/>
      <c r="C15" s="79" t="s">
        <v>135</v>
      </c>
      <c r="D15" s="79" t="s">
        <v>39</v>
      </c>
      <c r="E15" s="169" t="s">
        <v>149</v>
      </c>
      <c r="F15" s="84" t="s">
        <v>411</v>
      </c>
      <c r="G15" s="84" t="s">
        <v>495</v>
      </c>
      <c r="H15" s="84">
        <v>0.23</v>
      </c>
      <c r="I15" s="97">
        <v>250000</v>
      </c>
      <c r="J15" s="130">
        <f t="shared" si="0"/>
        <v>57500</v>
      </c>
      <c r="K15" s="97">
        <v>42652</v>
      </c>
      <c r="L15" s="167">
        <f t="shared" si="1"/>
        <v>9809.960000000001</v>
      </c>
      <c r="M15" s="97">
        <v>42652</v>
      </c>
      <c r="N15" s="168">
        <f t="shared" si="2"/>
        <v>9809.960000000001</v>
      </c>
      <c r="O15" s="132">
        <f t="shared" si="3"/>
        <v>0.170608</v>
      </c>
    </row>
    <row r="16" spans="1:15" ht="76.5" customHeight="1">
      <c r="A16" s="165"/>
      <c r="B16" s="77"/>
      <c r="C16" s="79" t="s">
        <v>135</v>
      </c>
      <c r="D16" s="79" t="s">
        <v>39</v>
      </c>
      <c r="E16" s="169" t="s">
        <v>150</v>
      </c>
      <c r="F16" s="84" t="s">
        <v>151</v>
      </c>
      <c r="G16" s="84" t="s">
        <v>495</v>
      </c>
      <c r="H16" s="84">
        <v>0.23</v>
      </c>
      <c r="I16" s="97">
        <v>4800000</v>
      </c>
      <c r="J16" s="130">
        <f t="shared" si="0"/>
        <v>1104000</v>
      </c>
      <c r="K16" s="97">
        <v>0</v>
      </c>
      <c r="L16" s="167">
        <f t="shared" si="1"/>
        <v>0</v>
      </c>
      <c r="M16" s="97">
        <v>0</v>
      </c>
      <c r="N16" s="168">
        <f t="shared" si="2"/>
        <v>0</v>
      </c>
      <c r="O16" s="132">
        <f t="shared" si="3"/>
        <v>0</v>
      </c>
    </row>
    <row r="17" spans="1:15" ht="12.75" customHeight="1">
      <c r="A17" s="165"/>
      <c r="B17" s="77"/>
      <c r="C17" s="79" t="s">
        <v>135</v>
      </c>
      <c r="D17" s="79" t="s">
        <v>39</v>
      </c>
      <c r="E17" s="166" t="s">
        <v>152</v>
      </c>
      <c r="F17" s="79" t="s">
        <v>411</v>
      </c>
      <c r="G17" s="79" t="s">
        <v>495</v>
      </c>
      <c r="H17" s="79">
        <v>0.23</v>
      </c>
      <c r="I17" s="130">
        <v>397000</v>
      </c>
      <c r="J17" s="130">
        <f t="shared" si="0"/>
        <v>91310</v>
      </c>
      <c r="K17" s="130">
        <v>0</v>
      </c>
      <c r="L17" s="167">
        <f t="shared" si="1"/>
        <v>0</v>
      </c>
      <c r="M17" s="130">
        <v>0</v>
      </c>
      <c r="N17" s="168">
        <f t="shared" si="2"/>
        <v>0</v>
      </c>
      <c r="O17" s="132">
        <f t="shared" si="3"/>
        <v>0</v>
      </c>
    </row>
    <row r="18" spans="1:15" ht="12.75" customHeight="1">
      <c r="A18" s="165"/>
      <c r="B18" s="77"/>
      <c r="C18" s="79" t="s">
        <v>135</v>
      </c>
      <c r="D18" s="79" t="s">
        <v>39</v>
      </c>
      <c r="E18" s="166" t="s">
        <v>153</v>
      </c>
      <c r="F18" s="79" t="s">
        <v>411</v>
      </c>
      <c r="G18" s="79" t="s">
        <v>495</v>
      </c>
      <c r="H18" s="79">
        <v>0.23</v>
      </c>
      <c r="I18" s="130">
        <v>150000</v>
      </c>
      <c r="J18" s="130">
        <f t="shared" si="0"/>
        <v>34500</v>
      </c>
      <c r="K18" s="130">
        <v>0</v>
      </c>
      <c r="L18" s="167">
        <f t="shared" si="1"/>
        <v>0</v>
      </c>
      <c r="M18" s="130">
        <v>0</v>
      </c>
      <c r="N18" s="168">
        <f t="shared" si="2"/>
        <v>0</v>
      </c>
      <c r="O18" s="132">
        <f t="shared" si="3"/>
        <v>0</v>
      </c>
    </row>
    <row r="19" spans="1:15" ht="25.5" customHeight="1">
      <c r="A19" s="165"/>
      <c r="B19" s="77"/>
      <c r="C19" s="79" t="s">
        <v>135</v>
      </c>
      <c r="D19" s="79" t="s">
        <v>39</v>
      </c>
      <c r="E19" s="166" t="s">
        <v>154</v>
      </c>
      <c r="F19" s="79" t="s">
        <v>411</v>
      </c>
      <c r="G19" s="79" t="s">
        <v>495</v>
      </c>
      <c r="H19" s="79">
        <v>0.23</v>
      </c>
      <c r="I19" s="130">
        <v>2000000</v>
      </c>
      <c r="J19" s="130">
        <f t="shared" si="0"/>
        <v>460000</v>
      </c>
      <c r="K19" s="130">
        <v>0</v>
      </c>
      <c r="L19" s="167">
        <f t="shared" si="1"/>
        <v>0</v>
      </c>
      <c r="M19" s="130">
        <v>0</v>
      </c>
      <c r="N19" s="168">
        <f t="shared" si="2"/>
        <v>0</v>
      </c>
      <c r="O19" s="132">
        <f t="shared" si="3"/>
        <v>0</v>
      </c>
    </row>
    <row r="20" spans="1:15" ht="12.75" customHeight="1">
      <c r="A20" s="165"/>
      <c r="B20" s="77"/>
      <c r="C20" s="79" t="s">
        <v>135</v>
      </c>
      <c r="D20" s="79" t="s">
        <v>39</v>
      </c>
      <c r="E20" s="166" t="s">
        <v>155</v>
      </c>
      <c r="F20" s="79" t="s">
        <v>411</v>
      </c>
      <c r="G20" s="79" t="s">
        <v>495</v>
      </c>
      <c r="H20" s="79">
        <v>0.23</v>
      </c>
      <c r="I20" s="130">
        <v>600000</v>
      </c>
      <c r="J20" s="130">
        <f t="shared" si="0"/>
        <v>138000</v>
      </c>
      <c r="K20" s="130">
        <v>0</v>
      </c>
      <c r="L20" s="167">
        <f t="shared" si="1"/>
        <v>0</v>
      </c>
      <c r="M20" s="130">
        <v>0</v>
      </c>
      <c r="N20" s="168">
        <f t="shared" si="2"/>
        <v>0</v>
      </c>
      <c r="O20" s="132">
        <f t="shared" si="3"/>
        <v>0</v>
      </c>
    </row>
    <row r="21" spans="1:15" ht="12.75" customHeight="1">
      <c r="A21" s="165"/>
      <c r="B21" s="77"/>
      <c r="C21" s="79" t="s">
        <v>135</v>
      </c>
      <c r="D21" s="79" t="s">
        <v>39</v>
      </c>
      <c r="E21" s="166" t="s">
        <v>156</v>
      </c>
      <c r="F21" s="79" t="s">
        <v>411</v>
      </c>
      <c r="G21" s="79" t="s">
        <v>495</v>
      </c>
      <c r="H21" s="79">
        <v>0.23</v>
      </c>
      <c r="I21" s="130">
        <v>445140</v>
      </c>
      <c r="J21" s="130">
        <f t="shared" si="0"/>
        <v>102382.20000000001</v>
      </c>
      <c r="K21" s="130">
        <v>0</v>
      </c>
      <c r="L21" s="167">
        <f t="shared" si="1"/>
        <v>0</v>
      </c>
      <c r="M21" s="130">
        <v>0</v>
      </c>
      <c r="N21" s="168">
        <f t="shared" si="2"/>
        <v>0</v>
      </c>
      <c r="O21" s="132">
        <f t="shared" si="3"/>
        <v>0</v>
      </c>
    </row>
    <row r="22" spans="1:15" ht="38.25" customHeight="1">
      <c r="A22" s="165"/>
      <c r="B22" s="77"/>
      <c r="C22" s="79" t="s">
        <v>135</v>
      </c>
      <c r="D22" s="79" t="s">
        <v>39</v>
      </c>
      <c r="E22" s="166" t="s">
        <v>157</v>
      </c>
      <c r="F22" s="79" t="s">
        <v>449</v>
      </c>
      <c r="G22" s="79" t="s">
        <v>495</v>
      </c>
      <c r="H22" s="79">
        <v>0.23</v>
      </c>
      <c r="I22" s="130">
        <v>500000</v>
      </c>
      <c r="J22" s="130">
        <f t="shared" si="0"/>
        <v>115000</v>
      </c>
      <c r="K22" s="130">
        <v>0</v>
      </c>
      <c r="L22" s="167">
        <f t="shared" si="1"/>
        <v>0</v>
      </c>
      <c r="M22" s="130">
        <v>0</v>
      </c>
      <c r="N22" s="168">
        <f t="shared" si="2"/>
        <v>0</v>
      </c>
      <c r="O22" s="132">
        <f t="shared" si="3"/>
        <v>0</v>
      </c>
    </row>
    <row r="23" spans="1:15" ht="25.5" customHeight="1">
      <c r="A23" s="165"/>
      <c r="B23" s="77"/>
      <c r="C23" s="79" t="s">
        <v>135</v>
      </c>
      <c r="D23" s="79" t="s">
        <v>39</v>
      </c>
      <c r="E23" s="166" t="s">
        <v>158</v>
      </c>
      <c r="F23" s="79" t="s">
        <v>411</v>
      </c>
      <c r="G23" s="79" t="s">
        <v>495</v>
      </c>
      <c r="H23" s="79">
        <v>0.23</v>
      </c>
      <c r="I23" s="130">
        <v>50000</v>
      </c>
      <c r="J23" s="130">
        <f t="shared" si="0"/>
        <v>11500</v>
      </c>
      <c r="K23" s="130">
        <v>0</v>
      </c>
      <c r="L23" s="167">
        <f t="shared" si="1"/>
        <v>0</v>
      </c>
      <c r="M23" s="130">
        <v>0</v>
      </c>
      <c r="N23" s="168">
        <f t="shared" si="2"/>
        <v>0</v>
      </c>
      <c r="O23" s="132">
        <f t="shared" si="3"/>
        <v>0</v>
      </c>
    </row>
    <row r="24" spans="1:15" ht="25.5" customHeight="1">
      <c r="A24" s="165"/>
      <c r="B24" s="77"/>
      <c r="C24" s="79" t="s">
        <v>135</v>
      </c>
      <c r="D24" s="79" t="s">
        <v>39</v>
      </c>
      <c r="E24" s="166" t="s">
        <v>159</v>
      </c>
      <c r="F24" s="79" t="s">
        <v>411</v>
      </c>
      <c r="G24" s="79" t="s">
        <v>495</v>
      </c>
      <c r="H24" s="79">
        <v>0.23</v>
      </c>
      <c r="I24" s="130">
        <v>100000</v>
      </c>
      <c r="J24" s="130">
        <f t="shared" si="0"/>
        <v>23000</v>
      </c>
      <c r="K24" s="130">
        <v>0</v>
      </c>
      <c r="L24" s="167">
        <f t="shared" si="1"/>
        <v>0</v>
      </c>
      <c r="M24" s="130">
        <v>0</v>
      </c>
      <c r="N24" s="168">
        <f t="shared" si="2"/>
        <v>0</v>
      </c>
      <c r="O24" s="132">
        <f t="shared" si="3"/>
        <v>0</v>
      </c>
    </row>
    <row r="25" spans="1:15" ht="12.75" customHeight="1">
      <c r="A25" s="165"/>
      <c r="B25" s="77"/>
      <c r="C25" s="79" t="s">
        <v>135</v>
      </c>
      <c r="D25" s="79" t="s">
        <v>39</v>
      </c>
      <c r="E25" s="166" t="s">
        <v>160</v>
      </c>
      <c r="F25" s="79" t="s">
        <v>411</v>
      </c>
      <c r="G25" s="79" t="s">
        <v>495</v>
      </c>
      <c r="H25" s="79">
        <v>0.23</v>
      </c>
      <c r="I25" s="130">
        <v>75000</v>
      </c>
      <c r="J25" s="130">
        <f t="shared" si="0"/>
        <v>17250</v>
      </c>
      <c r="K25" s="130">
        <v>0</v>
      </c>
      <c r="L25" s="167">
        <f t="shared" si="1"/>
        <v>0</v>
      </c>
      <c r="M25" s="130">
        <v>0</v>
      </c>
      <c r="N25" s="168">
        <f t="shared" si="2"/>
        <v>0</v>
      </c>
      <c r="O25" s="132">
        <f t="shared" si="3"/>
        <v>0</v>
      </c>
    </row>
    <row r="26" spans="1:15" ht="25.5" customHeight="1">
      <c r="A26" s="165"/>
      <c r="B26" s="77"/>
      <c r="C26" s="79" t="s">
        <v>135</v>
      </c>
      <c r="D26" s="79" t="s">
        <v>39</v>
      </c>
      <c r="E26" s="166" t="s">
        <v>161</v>
      </c>
      <c r="F26" s="79" t="s">
        <v>411</v>
      </c>
      <c r="G26" s="79" t="s">
        <v>495</v>
      </c>
      <c r="H26" s="79">
        <v>0.23</v>
      </c>
      <c r="I26" s="130">
        <v>100000</v>
      </c>
      <c r="J26" s="130">
        <f t="shared" si="0"/>
        <v>23000</v>
      </c>
      <c r="K26" s="130">
        <v>0</v>
      </c>
      <c r="L26" s="167">
        <f t="shared" si="1"/>
        <v>0</v>
      </c>
      <c r="M26" s="130">
        <v>0</v>
      </c>
      <c r="N26" s="168">
        <f t="shared" si="2"/>
        <v>0</v>
      </c>
      <c r="O26" s="132">
        <f t="shared" si="3"/>
        <v>0</v>
      </c>
    </row>
    <row r="27" spans="1:15" ht="25.5" customHeight="1">
      <c r="A27" s="165"/>
      <c r="B27" s="77"/>
      <c r="C27" s="79" t="s">
        <v>135</v>
      </c>
      <c r="D27" s="79" t="s">
        <v>39</v>
      </c>
      <c r="E27" s="166" t="s">
        <v>162</v>
      </c>
      <c r="F27" s="79" t="s">
        <v>411</v>
      </c>
      <c r="G27" s="79" t="s">
        <v>495</v>
      </c>
      <c r="H27" s="79">
        <v>0.23</v>
      </c>
      <c r="I27" s="130">
        <v>150000</v>
      </c>
      <c r="J27" s="130">
        <f t="shared" si="0"/>
        <v>34500</v>
      </c>
      <c r="K27" s="130">
        <v>0</v>
      </c>
      <c r="L27" s="167">
        <f t="shared" si="1"/>
        <v>0</v>
      </c>
      <c r="M27" s="130">
        <v>0</v>
      </c>
      <c r="N27" s="168">
        <f t="shared" si="2"/>
        <v>0</v>
      </c>
      <c r="O27" s="132">
        <f t="shared" si="3"/>
        <v>0</v>
      </c>
    </row>
    <row r="28" spans="1:15" ht="25.5" customHeight="1">
      <c r="A28" s="165"/>
      <c r="B28" s="77"/>
      <c r="C28" s="79" t="s">
        <v>135</v>
      </c>
      <c r="D28" s="79" t="s">
        <v>39</v>
      </c>
      <c r="E28" s="166" t="s">
        <v>163</v>
      </c>
      <c r="F28" s="79" t="s">
        <v>411</v>
      </c>
      <c r="G28" s="79" t="s">
        <v>495</v>
      </c>
      <c r="H28" s="79">
        <v>0.23</v>
      </c>
      <c r="I28" s="130">
        <v>150000</v>
      </c>
      <c r="J28" s="130">
        <f t="shared" si="0"/>
        <v>34500</v>
      </c>
      <c r="K28" s="130">
        <v>0</v>
      </c>
      <c r="L28" s="167">
        <f t="shared" si="1"/>
        <v>0</v>
      </c>
      <c r="M28" s="130">
        <v>0</v>
      </c>
      <c r="N28" s="168">
        <f t="shared" si="2"/>
        <v>0</v>
      </c>
      <c r="O28" s="132">
        <f t="shared" si="3"/>
        <v>0</v>
      </c>
    </row>
    <row r="29" spans="1:15" ht="25.5" customHeight="1">
      <c r="A29" s="165"/>
      <c r="B29" s="77"/>
      <c r="C29" s="79" t="s">
        <v>135</v>
      </c>
      <c r="D29" s="79" t="s">
        <v>39</v>
      </c>
      <c r="E29" s="166" t="s">
        <v>164</v>
      </c>
      <c r="F29" s="79" t="s">
        <v>411</v>
      </c>
      <c r="G29" s="79" t="s">
        <v>495</v>
      </c>
      <c r="H29" s="79">
        <v>0.35</v>
      </c>
      <c r="I29" s="130">
        <v>80000</v>
      </c>
      <c r="J29" s="130">
        <f t="shared" si="0"/>
        <v>28000</v>
      </c>
      <c r="K29" s="130">
        <v>0</v>
      </c>
      <c r="L29" s="167">
        <f t="shared" si="1"/>
        <v>0</v>
      </c>
      <c r="M29" s="130">
        <v>0</v>
      </c>
      <c r="N29" s="168">
        <f t="shared" si="2"/>
        <v>0</v>
      </c>
      <c r="O29" s="132">
        <f t="shared" si="3"/>
        <v>0</v>
      </c>
    </row>
    <row r="30" spans="1:15" ht="38.25" customHeight="1">
      <c r="A30" s="165"/>
      <c r="B30" s="77"/>
      <c r="C30" s="79" t="s">
        <v>135</v>
      </c>
      <c r="D30" s="79" t="s">
        <v>39</v>
      </c>
      <c r="E30" s="166" t="s">
        <v>165</v>
      </c>
      <c r="F30" s="79" t="s">
        <v>411</v>
      </c>
      <c r="G30" s="79" t="s">
        <v>495</v>
      </c>
      <c r="H30" s="79">
        <v>0.23</v>
      </c>
      <c r="I30" s="130">
        <v>200000</v>
      </c>
      <c r="J30" s="130">
        <f t="shared" si="0"/>
        <v>46000</v>
      </c>
      <c r="K30" s="130">
        <v>0</v>
      </c>
      <c r="L30" s="167">
        <f t="shared" si="1"/>
        <v>0</v>
      </c>
      <c r="M30" s="130">
        <v>0</v>
      </c>
      <c r="N30" s="168">
        <f t="shared" si="2"/>
        <v>0</v>
      </c>
      <c r="O30" s="132">
        <f t="shared" si="3"/>
        <v>0</v>
      </c>
    </row>
    <row r="31" spans="1:15" ht="25.5" customHeight="1">
      <c r="A31" s="165"/>
      <c r="B31" s="77"/>
      <c r="C31" s="79" t="s">
        <v>135</v>
      </c>
      <c r="D31" s="79" t="s">
        <v>39</v>
      </c>
      <c r="E31" s="166" t="s">
        <v>166</v>
      </c>
      <c r="F31" s="79" t="s">
        <v>411</v>
      </c>
      <c r="G31" s="79" t="s">
        <v>495</v>
      </c>
      <c r="H31" s="79">
        <v>0.23</v>
      </c>
      <c r="I31" s="130">
        <v>135000</v>
      </c>
      <c r="J31" s="130">
        <f t="shared" si="0"/>
        <v>31050</v>
      </c>
      <c r="K31" s="130">
        <v>0</v>
      </c>
      <c r="L31" s="167">
        <f t="shared" si="1"/>
        <v>0</v>
      </c>
      <c r="M31" s="130">
        <v>0</v>
      </c>
      <c r="N31" s="168">
        <f t="shared" si="2"/>
        <v>0</v>
      </c>
      <c r="O31" s="132">
        <f t="shared" si="3"/>
        <v>0</v>
      </c>
    </row>
    <row r="32" spans="1:15" ht="25.5" customHeight="1">
      <c r="A32" s="165"/>
      <c r="B32" s="77"/>
      <c r="C32" s="79" t="s">
        <v>135</v>
      </c>
      <c r="D32" s="79" t="s">
        <v>39</v>
      </c>
      <c r="E32" s="166" t="s">
        <v>167</v>
      </c>
      <c r="F32" s="79" t="s">
        <v>411</v>
      </c>
      <c r="G32" s="79" t="s">
        <v>495</v>
      </c>
      <c r="H32" s="79">
        <v>0.23</v>
      </c>
      <c r="I32" s="130">
        <v>250000</v>
      </c>
      <c r="J32" s="130">
        <f t="shared" si="0"/>
        <v>57500</v>
      </c>
      <c r="K32" s="130">
        <v>250000</v>
      </c>
      <c r="L32" s="167">
        <f t="shared" si="1"/>
        <v>57500</v>
      </c>
      <c r="M32" s="130">
        <v>0</v>
      </c>
      <c r="N32" s="168">
        <f t="shared" si="2"/>
        <v>0</v>
      </c>
      <c r="O32" s="132">
        <f t="shared" si="3"/>
        <v>0</v>
      </c>
    </row>
    <row r="33" spans="1:15" ht="38.25" customHeight="1">
      <c r="A33" s="165"/>
      <c r="B33" s="77"/>
      <c r="C33" s="79" t="s">
        <v>135</v>
      </c>
      <c r="D33" s="79" t="s">
        <v>39</v>
      </c>
      <c r="E33" s="166" t="s">
        <v>168</v>
      </c>
      <c r="F33" s="79" t="s">
        <v>411</v>
      </c>
      <c r="G33" s="79" t="s">
        <v>495</v>
      </c>
      <c r="H33" s="79">
        <v>0.23</v>
      </c>
      <c r="I33" s="130">
        <v>50000</v>
      </c>
      <c r="J33" s="130">
        <f t="shared" si="0"/>
        <v>11500</v>
      </c>
      <c r="K33" s="130">
        <v>0</v>
      </c>
      <c r="L33" s="167">
        <f t="shared" si="1"/>
        <v>0</v>
      </c>
      <c r="M33" s="130">
        <v>0</v>
      </c>
      <c r="N33" s="168">
        <f t="shared" si="2"/>
        <v>0</v>
      </c>
      <c r="O33" s="132">
        <f t="shared" si="3"/>
        <v>0</v>
      </c>
    </row>
    <row r="34" spans="1:15" ht="38.25" customHeight="1">
      <c r="A34" s="165"/>
      <c r="B34" s="77"/>
      <c r="C34" s="79" t="s">
        <v>135</v>
      </c>
      <c r="D34" s="79" t="s">
        <v>39</v>
      </c>
      <c r="E34" s="166" t="s">
        <v>169</v>
      </c>
      <c r="F34" s="79" t="s">
        <v>411</v>
      </c>
      <c r="G34" s="79" t="s">
        <v>495</v>
      </c>
      <c r="H34" s="79">
        <v>0.23</v>
      </c>
      <c r="I34" s="130">
        <v>150000</v>
      </c>
      <c r="J34" s="130">
        <f aca="true" t="shared" si="4" ref="J34:J65">IF(G34="NEX",I34*H34,I34*1)</f>
        <v>34500</v>
      </c>
      <c r="K34" s="130">
        <v>0</v>
      </c>
      <c r="L34" s="167">
        <f aca="true" t="shared" si="5" ref="L34:L65">IF(G34="NEX",K34*H34,K34*1)</f>
        <v>0</v>
      </c>
      <c r="M34" s="130">
        <v>0</v>
      </c>
      <c r="N34" s="168">
        <f aca="true" t="shared" si="6" ref="N34:N65">IF(G34="NEX",M34*H34,M34*1)</f>
        <v>0</v>
      </c>
      <c r="O34" s="132">
        <f aca="true" t="shared" si="7" ref="O34:O65">N34/J34</f>
        <v>0</v>
      </c>
    </row>
    <row r="35" spans="1:15" ht="38.25" customHeight="1">
      <c r="A35" s="165"/>
      <c r="B35" s="77"/>
      <c r="C35" s="79" t="s">
        <v>135</v>
      </c>
      <c r="D35" s="79" t="s">
        <v>39</v>
      </c>
      <c r="E35" s="166" t="s">
        <v>170</v>
      </c>
      <c r="F35" s="79" t="s">
        <v>411</v>
      </c>
      <c r="G35" s="79" t="s">
        <v>495</v>
      </c>
      <c r="H35" s="79">
        <v>0.35</v>
      </c>
      <c r="I35" s="130">
        <v>60000</v>
      </c>
      <c r="J35" s="130">
        <f t="shared" si="4"/>
        <v>21000</v>
      </c>
      <c r="K35" s="130">
        <v>0</v>
      </c>
      <c r="L35" s="167">
        <f t="shared" si="5"/>
        <v>0</v>
      </c>
      <c r="M35" s="130">
        <v>0</v>
      </c>
      <c r="N35" s="168">
        <f t="shared" si="6"/>
        <v>0</v>
      </c>
      <c r="O35" s="132">
        <f t="shared" si="7"/>
        <v>0</v>
      </c>
    </row>
    <row r="36" spans="1:15" ht="12.75" customHeight="1">
      <c r="A36" s="165"/>
      <c r="B36" s="77"/>
      <c r="C36" s="79" t="s">
        <v>135</v>
      </c>
      <c r="D36" s="79" t="s">
        <v>39</v>
      </c>
      <c r="E36" s="166" t="s">
        <v>171</v>
      </c>
      <c r="F36" s="79" t="s">
        <v>411</v>
      </c>
      <c r="G36" s="79" t="s">
        <v>495</v>
      </c>
      <c r="H36" s="79">
        <v>0.23</v>
      </c>
      <c r="I36" s="130">
        <v>1500000</v>
      </c>
      <c r="J36" s="130">
        <f t="shared" si="4"/>
        <v>345000</v>
      </c>
      <c r="K36" s="130">
        <v>0</v>
      </c>
      <c r="L36" s="167">
        <f t="shared" si="5"/>
        <v>0</v>
      </c>
      <c r="M36" s="130">
        <v>0</v>
      </c>
      <c r="N36" s="168">
        <f t="shared" si="6"/>
        <v>0</v>
      </c>
      <c r="O36" s="132">
        <f t="shared" si="7"/>
        <v>0</v>
      </c>
    </row>
    <row r="37" spans="1:15" ht="25.5" customHeight="1">
      <c r="A37" s="165"/>
      <c r="B37" s="77"/>
      <c r="C37" s="79" t="s">
        <v>135</v>
      </c>
      <c r="D37" s="79" t="s">
        <v>39</v>
      </c>
      <c r="E37" s="166" t="s">
        <v>172</v>
      </c>
      <c r="F37" s="79" t="s">
        <v>411</v>
      </c>
      <c r="G37" s="79" t="s">
        <v>495</v>
      </c>
      <c r="H37" s="79">
        <v>0.23</v>
      </c>
      <c r="I37" s="130">
        <v>1200000</v>
      </c>
      <c r="J37" s="130">
        <f t="shared" si="4"/>
        <v>276000</v>
      </c>
      <c r="K37" s="130">
        <v>640088.76</v>
      </c>
      <c r="L37" s="167">
        <f t="shared" si="5"/>
        <v>147220.4148</v>
      </c>
      <c r="M37" s="130">
        <v>614877.86</v>
      </c>
      <c r="N37" s="168">
        <f t="shared" si="6"/>
        <v>141421.90780000002</v>
      </c>
      <c r="O37" s="132">
        <f t="shared" si="7"/>
        <v>0.5123982166666667</v>
      </c>
    </row>
    <row r="38" spans="1:15" ht="12.75" customHeight="1">
      <c r="A38" s="165"/>
      <c r="B38" s="77"/>
      <c r="C38" s="79" t="s">
        <v>135</v>
      </c>
      <c r="D38" s="79" t="s">
        <v>39</v>
      </c>
      <c r="E38" s="166" t="s">
        <v>173</v>
      </c>
      <c r="F38" s="79" t="s">
        <v>411</v>
      </c>
      <c r="G38" s="79" t="s">
        <v>495</v>
      </c>
      <c r="H38" s="79">
        <v>0.35</v>
      </c>
      <c r="I38" s="130">
        <v>2000000</v>
      </c>
      <c r="J38" s="130">
        <f t="shared" si="4"/>
        <v>700000</v>
      </c>
      <c r="K38" s="130">
        <v>25124.95</v>
      </c>
      <c r="L38" s="167">
        <f t="shared" si="5"/>
        <v>8793.7325</v>
      </c>
      <c r="M38" s="130">
        <v>0</v>
      </c>
      <c r="N38" s="168">
        <f t="shared" si="6"/>
        <v>0</v>
      </c>
      <c r="O38" s="132">
        <f t="shared" si="7"/>
        <v>0</v>
      </c>
    </row>
    <row r="39" spans="1:15" ht="12.75" customHeight="1">
      <c r="A39" s="165"/>
      <c r="B39" s="77"/>
      <c r="C39" s="79" t="s">
        <v>135</v>
      </c>
      <c r="D39" s="79" t="s">
        <v>39</v>
      </c>
      <c r="E39" s="166" t="s">
        <v>174</v>
      </c>
      <c r="F39" s="79" t="s">
        <v>411</v>
      </c>
      <c r="G39" s="79" t="s">
        <v>495</v>
      </c>
      <c r="H39" s="79">
        <v>0.23</v>
      </c>
      <c r="I39" s="130">
        <v>1000000</v>
      </c>
      <c r="J39" s="130">
        <f t="shared" si="4"/>
        <v>230000</v>
      </c>
      <c r="K39" s="130">
        <v>0</v>
      </c>
      <c r="L39" s="167">
        <f t="shared" si="5"/>
        <v>0</v>
      </c>
      <c r="M39" s="130">
        <v>0</v>
      </c>
      <c r="N39" s="168">
        <f t="shared" si="6"/>
        <v>0</v>
      </c>
      <c r="O39" s="132">
        <f t="shared" si="7"/>
        <v>0</v>
      </c>
    </row>
    <row r="40" spans="1:15" ht="12.75" customHeight="1">
      <c r="A40" s="165"/>
      <c r="B40" s="77"/>
      <c r="C40" s="79" t="s">
        <v>135</v>
      </c>
      <c r="D40" s="79" t="s">
        <v>39</v>
      </c>
      <c r="E40" s="166" t="s">
        <v>175</v>
      </c>
      <c r="F40" s="79" t="s">
        <v>411</v>
      </c>
      <c r="G40" s="79" t="s">
        <v>495</v>
      </c>
      <c r="H40" s="79">
        <v>0.23</v>
      </c>
      <c r="I40" s="130">
        <v>6500000</v>
      </c>
      <c r="J40" s="130">
        <f t="shared" si="4"/>
        <v>1495000</v>
      </c>
      <c r="K40" s="130">
        <v>0</v>
      </c>
      <c r="L40" s="167">
        <f t="shared" si="5"/>
        <v>0</v>
      </c>
      <c r="M40" s="130">
        <v>0</v>
      </c>
      <c r="N40" s="168">
        <f t="shared" si="6"/>
        <v>0</v>
      </c>
      <c r="O40" s="132">
        <f t="shared" si="7"/>
        <v>0</v>
      </c>
    </row>
    <row r="41" spans="1:15" ht="12.75" customHeight="1">
      <c r="A41" s="165"/>
      <c r="B41" s="77"/>
      <c r="C41" s="79" t="s">
        <v>135</v>
      </c>
      <c r="D41" s="79" t="s">
        <v>39</v>
      </c>
      <c r="E41" s="166" t="s">
        <v>176</v>
      </c>
      <c r="F41" s="79" t="s">
        <v>411</v>
      </c>
      <c r="G41" s="79" t="s">
        <v>495</v>
      </c>
      <c r="H41" s="79">
        <v>0.23</v>
      </c>
      <c r="I41" s="130">
        <v>200000</v>
      </c>
      <c r="J41" s="130">
        <f t="shared" si="4"/>
        <v>46000</v>
      </c>
      <c r="K41" s="130">
        <v>0</v>
      </c>
      <c r="L41" s="167">
        <f t="shared" si="5"/>
        <v>0</v>
      </c>
      <c r="M41" s="130">
        <v>0</v>
      </c>
      <c r="N41" s="168">
        <f t="shared" si="6"/>
        <v>0</v>
      </c>
      <c r="O41" s="132">
        <f t="shared" si="7"/>
        <v>0</v>
      </c>
    </row>
    <row r="42" spans="1:15" ht="12.75" customHeight="1">
      <c r="A42" s="165"/>
      <c r="B42" s="77"/>
      <c r="C42" s="79" t="s">
        <v>135</v>
      </c>
      <c r="D42" s="79" t="s">
        <v>39</v>
      </c>
      <c r="E42" s="166" t="s">
        <v>177</v>
      </c>
      <c r="F42" s="79" t="s">
        <v>411</v>
      </c>
      <c r="G42" s="79" t="s">
        <v>495</v>
      </c>
      <c r="H42" s="79">
        <v>0.23</v>
      </c>
      <c r="I42" s="130">
        <v>400000</v>
      </c>
      <c r="J42" s="130">
        <f t="shared" si="4"/>
        <v>92000</v>
      </c>
      <c r="K42" s="130">
        <v>0</v>
      </c>
      <c r="L42" s="167">
        <f t="shared" si="5"/>
        <v>0</v>
      </c>
      <c r="M42" s="130">
        <v>0</v>
      </c>
      <c r="N42" s="168">
        <f t="shared" si="6"/>
        <v>0</v>
      </c>
      <c r="O42" s="132">
        <f t="shared" si="7"/>
        <v>0</v>
      </c>
    </row>
    <row r="43" spans="1:15" ht="25.5" customHeight="1">
      <c r="A43" s="165"/>
      <c r="B43" s="77"/>
      <c r="C43" s="79" t="s">
        <v>135</v>
      </c>
      <c r="D43" s="79" t="s">
        <v>39</v>
      </c>
      <c r="E43" s="166" t="s">
        <v>178</v>
      </c>
      <c r="F43" s="79" t="s">
        <v>411</v>
      </c>
      <c r="G43" s="79" t="s">
        <v>495</v>
      </c>
      <c r="H43" s="79">
        <v>0.35</v>
      </c>
      <c r="I43" s="130">
        <v>12000000</v>
      </c>
      <c r="J43" s="130">
        <f t="shared" si="4"/>
        <v>4200000</v>
      </c>
      <c r="K43" s="130">
        <v>9058538.52</v>
      </c>
      <c r="L43" s="167">
        <f t="shared" si="5"/>
        <v>3170488.482</v>
      </c>
      <c r="M43" s="130">
        <v>7948118.82</v>
      </c>
      <c r="N43" s="168">
        <f t="shared" si="6"/>
        <v>2781841.587</v>
      </c>
      <c r="O43" s="132">
        <f t="shared" si="7"/>
        <v>0.6623432349999999</v>
      </c>
    </row>
    <row r="44" spans="1:31" ht="25.5" customHeight="1">
      <c r="A44" s="165"/>
      <c r="B44" s="77"/>
      <c r="C44" s="79" t="s">
        <v>135</v>
      </c>
      <c r="D44" s="79" t="s">
        <v>39</v>
      </c>
      <c r="E44" s="166" t="s">
        <v>179</v>
      </c>
      <c r="F44" s="79" t="s">
        <v>411</v>
      </c>
      <c r="G44" s="79" t="s">
        <v>495</v>
      </c>
      <c r="H44" s="79">
        <v>0.35</v>
      </c>
      <c r="I44" s="130">
        <v>1500000</v>
      </c>
      <c r="J44" s="130">
        <f t="shared" si="4"/>
        <v>525000</v>
      </c>
      <c r="K44" s="130">
        <v>456760</v>
      </c>
      <c r="L44" s="167">
        <f t="shared" si="5"/>
        <v>159866</v>
      </c>
      <c r="M44" s="130">
        <v>411832</v>
      </c>
      <c r="N44" s="168">
        <f t="shared" si="6"/>
        <v>144141.19999999998</v>
      </c>
      <c r="O44" s="132">
        <f t="shared" si="7"/>
        <v>0.2745546666666666</v>
      </c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15" ht="25.5" customHeight="1">
      <c r="A45" s="165"/>
      <c r="B45" s="77"/>
      <c r="C45" s="79" t="s">
        <v>135</v>
      </c>
      <c r="D45" s="79" t="s">
        <v>39</v>
      </c>
      <c r="E45" s="166" t="s">
        <v>180</v>
      </c>
      <c r="F45" s="79" t="s">
        <v>411</v>
      </c>
      <c r="G45" s="79" t="s">
        <v>495</v>
      </c>
      <c r="H45" s="79">
        <v>0.23</v>
      </c>
      <c r="I45" s="130">
        <v>100000</v>
      </c>
      <c r="J45" s="130">
        <f t="shared" si="4"/>
        <v>23000</v>
      </c>
      <c r="K45" s="130">
        <v>0</v>
      </c>
      <c r="L45" s="167">
        <f t="shared" si="5"/>
        <v>0</v>
      </c>
      <c r="M45" s="130">
        <v>0</v>
      </c>
      <c r="N45" s="168">
        <f t="shared" si="6"/>
        <v>0</v>
      </c>
      <c r="O45" s="132">
        <f t="shared" si="7"/>
        <v>0</v>
      </c>
    </row>
    <row r="46" spans="1:15" ht="25.5" customHeight="1">
      <c r="A46" s="165"/>
      <c r="B46" s="77"/>
      <c r="C46" s="79" t="s">
        <v>135</v>
      </c>
      <c r="D46" s="79" t="s">
        <v>39</v>
      </c>
      <c r="E46" s="166" t="s">
        <v>181</v>
      </c>
      <c r="F46" s="79" t="s">
        <v>411</v>
      </c>
      <c r="G46" s="79" t="s">
        <v>495</v>
      </c>
      <c r="H46" s="79">
        <v>0.23</v>
      </c>
      <c r="I46" s="130">
        <v>50000</v>
      </c>
      <c r="J46" s="130">
        <f t="shared" si="4"/>
        <v>11500</v>
      </c>
      <c r="K46" s="130">
        <v>50000</v>
      </c>
      <c r="L46" s="167">
        <f t="shared" si="5"/>
        <v>11500</v>
      </c>
      <c r="M46" s="130">
        <v>0</v>
      </c>
      <c r="N46" s="168">
        <f t="shared" si="6"/>
        <v>0</v>
      </c>
      <c r="O46" s="132">
        <f t="shared" si="7"/>
        <v>0</v>
      </c>
    </row>
    <row r="47" spans="1:15" ht="12.75" customHeight="1">
      <c r="A47" s="165"/>
      <c r="B47" s="77"/>
      <c r="C47" s="79" t="s">
        <v>135</v>
      </c>
      <c r="D47" s="79" t="s">
        <v>39</v>
      </c>
      <c r="E47" s="166" t="s">
        <v>182</v>
      </c>
      <c r="F47" s="79" t="s">
        <v>411</v>
      </c>
      <c r="G47" s="79" t="s">
        <v>495</v>
      </c>
      <c r="H47" s="79">
        <v>0.23</v>
      </c>
      <c r="I47" s="130">
        <v>30000</v>
      </c>
      <c r="J47" s="130">
        <f t="shared" si="4"/>
        <v>6900</v>
      </c>
      <c r="K47" s="130">
        <v>0</v>
      </c>
      <c r="L47" s="167">
        <f t="shared" si="5"/>
        <v>0</v>
      </c>
      <c r="M47" s="130">
        <v>0</v>
      </c>
      <c r="N47" s="168">
        <f t="shared" si="6"/>
        <v>0</v>
      </c>
      <c r="O47" s="132">
        <f t="shared" si="7"/>
        <v>0</v>
      </c>
    </row>
    <row r="48" spans="1:15" ht="25.5" customHeight="1">
      <c r="A48" s="165"/>
      <c r="B48" s="77"/>
      <c r="C48" s="79" t="s">
        <v>135</v>
      </c>
      <c r="D48" s="79" t="s">
        <v>39</v>
      </c>
      <c r="E48" s="166" t="s">
        <v>183</v>
      </c>
      <c r="F48" s="79" t="s">
        <v>411</v>
      </c>
      <c r="G48" s="79" t="s">
        <v>495</v>
      </c>
      <c r="H48" s="79">
        <v>0.23</v>
      </c>
      <c r="I48" s="130">
        <v>100000</v>
      </c>
      <c r="J48" s="130">
        <f t="shared" si="4"/>
        <v>23000</v>
      </c>
      <c r="K48" s="130">
        <v>0</v>
      </c>
      <c r="L48" s="167">
        <f t="shared" si="5"/>
        <v>0</v>
      </c>
      <c r="M48" s="130">
        <v>0</v>
      </c>
      <c r="N48" s="168">
        <f t="shared" si="6"/>
        <v>0</v>
      </c>
      <c r="O48" s="132">
        <f t="shared" si="7"/>
        <v>0</v>
      </c>
    </row>
    <row r="49" spans="1:15" ht="12.75" customHeight="1">
      <c r="A49" s="165"/>
      <c r="B49" s="77"/>
      <c r="C49" s="79" t="s">
        <v>135</v>
      </c>
      <c r="D49" s="79" t="s">
        <v>39</v>
      </c>
      <c r="E49" s="166" t="s">
        <v>184</v>
      </c>
      <c r="F49" s="79" t="s">
        <v>411</v>
      </c>
      <c r="G49" s="79" t="s">
        <v>495</v>
      </c>
      <c r="H49" s="79">
        <v>0.23</v>
      </c>
      <c r="I49" s="130">
        <v>40000</v>
      </c>
      <c r="J49" s="130">
        <f t="shared" si="4"/>
        <v>9200</v>
      </c>
      <c r="K49" s="130">
        <v>40000</v>
      </c>
      <c r="L49" s="167">
        <f t="shared" si="5"/>
        <v>9200</v>
      </c>
      <c r="M49" s="130">
        <v>40000</v>
      </c>
      <c r="N49" s="168">
        <f t="shared" si="6"/>
        <v>9200</v>
      </c>
      <c r="O49" s="132">
        <f t="shared" si="7"/>
        <v>1</v>
      </c>
    </row>
    <row r="50" spans="1:15" ht="12.75" customHeight="1">
      <c r="A50" s="165"/>
      <c r="B50" s="77"/>
      <c r="C50" s="79" t="s">
        <v>135</v>
      </c>
      <c r="D50" s="79" t="s">
        <v>39</v>
      </c>
      <c r="E50" s="166" t="s">
        <v>185</v>
      </c>
      <c r="F50" s="79" t="s">
        <v>411</v>
      </c>
      <c r="G50" s="79" t="s">
        <v>495</v>
      </c>
      <c r="H50" s="79">
        <v>0.23</v>
      </c>
      <c r="I50" s="130">
        <v>50000</v>
      </c>
      <c r="J50" s="130">
        <f t="shared" si="4"/>
        <v>11500</v>
      </c>
      <c r="K50" s="130">
        <v>50000</v>
      </c>
      <c r="L50" s="167">
        <f t="shared" si="5"/>
        <v>11500</v>
      </c>
      <c r="M50" s="130">
        <v>50000</v>
      </c>
      <c r="N50" s="168">
        <f t="shared" si="6"/>
        <v>11500</v>
      </c>
      <c r="O50" s="132">
        <f t="shared" si="7"/>
        <v>1</v>
      </c>
    </row>
    <row r="51" spans="1:15" ht="12.75" customHeight="1">
      <c r="A51" s="165"/>
      <c r="B51" s="77"/>
      <c r="C51" s="79" t="s">
        <v>135</v>
      </c>
      <c r="D51" s="79" t="s">
        <v>39</v>
      </c>
      <c r="E51" s="166" t="s">
        <v>186</v>
      </c>
      <c r="F51" s="79" t="s">
        <v>411</v>
      </c>
      <c r="G51" s="79" t="s">
        <v>495</v>
      </c>
      <c r="H51" s="79">
        <v>1</v>
      </c>
      <c r="I51" s="130">
        <v>50000</v>
      </c>
      <c r="J51" s="130">
        <f t="shared" si="4"/>
        <v>50000</v>
      </c>
      <c r="K51" s="130">
        <v>50000</v>
      </c>
      <c r="L51" s="167">
        <f t="shared" si="5"/>
        <v>50000</v>
      </c>
      <c r="M51" s="130">
        <v>50000</v>
      </c>
      <c r="N51" s="168">
        <f t="shared" si="6"/>
        <v>50000</v>
      </c>
      <c r="O51" s="132">
        <f t="shared" si="7"/>
        <v>1</v>
      </c>
    </row>
    <row r="52" spans="1:15" ht="12.75" customHeight="1">
      <c r="A52" s="165"/>
      <c r="B52" s="77"/>
      <c r="C52" s="79" t="s">
        <v>135</v>
      </c>
      <c r="D52" s="79" t="s">
        <v>39</v>
      </c>
      <c r="E52" s="166" t="s">
        <v>187</v>
      </c>
      <c r="F52" s="79" t="s">
        <v>411</v>
      </c>
      <c r="G52" s="79" t="s">
        <v>495</v>
      </c>
      <c r="H52" s="79">
        <v>0.23</v>
      </c>
      <c r="I52" s="130">
        <v>70000</v>
      </c>
      <c r="J52" s="130">
        <f t="shared" si="4"/>
        <v>16100</v>
      </c>
      <c r="K52" s="130">
        <v>70000</v>
      </c>
      <c r="L52" s="167">
        <f t="shared" si="5"/>
        <v>16100</v>
      </c>
      <c r="M52" s="130">
        <v>49500</v>
      </c>
      <c r="N52" s="168">
        <f t="shared" si="6"/>
        <v>11385</v>
      </c>
      <c r="O52" s="132">
        <f t="shared" si="7"/>
        <v>0.7071428571428572</v>
      </c>
    </row>
    <row r="53" spans="1:15" ht="25.5" customHeight="1">
      <c r="A53" s="165"/>
      <c r="B53" s="77"/>
      <c r="C53" s="79" t="s">
        <v>135</v>
      </c>
      <c r="D53" s="79" t="s">
        <v>39</v>
      </c>
      <c r="E53" s="166" t="s">
        <v>188</v>
      </c>
      <c r="F53" s="79" t="s">
        <v>411</v>
      </c>
      <c r="G53" s="79" t="s">
        <v>495</v>
      </c>
      <c r="H53" s="79">
        <v>0.23</v>
      </c>
      <c r="I53" s="130">
        <v>30000</v>
      </c>
      <c r="J53" s="130">
        <f t="shared" si="4"/>
        <v>6900</v>
      </c>
      <c r="K53" s="130">
        <v>0</v>
      </c>
      <c r="L53" s="167">
        <f t="shared" si="5"/>
        <v>0</v>
      </c>
      <c r="M53" s="130">
        <v>0</v>
      </c>
      <c r="N53" s="168">
        <f t="shared" si="6"/>
        <v>0</v>
      </c>
      <c r="O53" s="132">
        <f t="shared" si="7"/>
        <v>0</v>
      </c>
    </row>
    <row r="54" spans="1:31" ht="12.75" customHeight="1">
      <c r="A54" s="165"/>
      <c r="B54" s="77"/>
      <c r="C54" s="84" t="s">
        <v>135</v>
      </c>
      <c r="D54" s="84" t="s">
        <v>39</v>
      </c>
      <c r="E54" s="169" t="s">
        <v>189</v>
      </c>
      <c r="F54" s="84" t="s">
        <v>411</v>
      </c>
      <c r="G54" s="84" t="s">
        <v>495</v>
      </c>
      <c r="H54" s="84">
        <v>0.23</v>
      </c>
      <c r="I54" s="97">
        <v>50000</v>
      </c>
      <c r="J54" s="97">
        <f t="shared" si="4"/>
        <v>11500</v>
      </c>
      <c r="K54" s="97">
        <v>0</v>
      </c>
      <c r="L54" s="168">
        <f t="shared" si="5"/>
        <v>0</v>
      </c>
      <c r="M54" s="97">
        <v>0</v>
      </c>
      <c r="N54" s="168">
        <f t="shared" si="6"/>
        <v>0</v>
      </c>
      <c r="O54" s="132">
        <f t="shared" si="7"/>
        <v>0</v>
      </c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15" ht="25.5" customHeight="1">
      <c r="A55" s="165"/>
      <c r="B55" s="77"/>
      <c r="C55" s="79" t="s">
        <v>135</v>
      </c>
      <c r="D55" s="79" t="s">
        <v>39</v>
      </c>
      <c r="E55" s="166" t="s">
        <v>190</v>
      </c>
      <c r="F55" s="79" t="s">
        <v>411</v>
      </c>
      <c r="G55" s="79" t="s">
        <v>495</v>
      </c>
      <c r="H55" s="79">
        <v>0.23</v>
      </c>
      <c r="I55" s="130">
        <v>100000</v>
      </c>
      <c r="J55" s="130">
        <f t="shared" si="4"/>
        <v>23000</v>
      </c>
      <c r="K55" s="130">
        <v>0</v>
      </c>
      <c r="L55" s="167">
        <f t="shared" si="5"/>
        <v>0</v>
      </c>
      <c r="M55" s="130">
        <v>0</v>
      </c>
      <c r="N55" s="168">
        <f t="shared" si="6"/>
        <v>0</v>
      </c>
      <c r="O55" s="132">
        <f t="shared" si="7"/>
        <v>0</v>
      </c>
    </row>
    <row r="56" spans="1:15" ht="12.75" customHeight="1">
      <c r="A56" s="165"/>
      <c r="B56" s="77"/>
      <c r="C56" s="79" t="s">
        <v>135</v>
      </c>
      <c r="D56" s="79" t="s">
        <v>39</v>
      </c>
      <c r="E56" s="166" t="s">
        <v>191</v>
      </c>
      <c r="F56" s="79" t="s">
        <v>411</v>
      </c>
      <c r="G56" s="79" t="s">
        <v>495</v>
      </c>
      <c r="H56" s="79">
        <v>0.23</v>
      </c>
      <c r="I56" s="130">
        <v>40000</v>
      </c>
      <c r="J56" s="130">
        <f t="shared" si="4"/>
        <v>9200</v>
      </c>
      <c r="K56" s="130">
        <v>0</v>
      </c>
      <c r="L56" s="167">
        <f t="shared" si="5"/>
        <v>0</v>
      </c>
      <c r="M56" s="130">
        <v>0</v>
      </c>
      <c r="N56" s="168">
        <f t="shared" si="6"/>
        <v>0</v>
      </c>
      <c r="O56" s="132">
        <f t="shared" si="7"/>
        <v>0</v>
      </c>
    </row>
    <row r="57" spans="1:15" ht="12.75" customHeight="1">
      <c r="A57" s="165"/>
      <c r="B57" s="77"/>
      <c r="C57" s="79" t="s">
        <v>135</v>
      </c>
      <c r="D57" s="79" t="s">
        <v>39</v>
      </c>
      <c r="E57" s="166" t="s">
        <v>192</v>
      </c>
      <c r="F57" s="79" t="s">
        <v>411</v>
      </c>
      <c r="G57" s="79" t="s">
        <v>495</v>
      </c>
      <c r="H57" s="79">
        <v>0.23</v>
      </c>
      <c r="I57" s="130">
        <v>100000</v>
      </c>
      <c r="J57" s="130">
        <f t="shared" si="4"/>
        <v>23000</v>
      </c>
      <c r="K57" s="130">
        <v>100000</v>
      </c>
      <c r="L57" s="167">
        <f t="shared" si="5"/>
        <v>23000</v>
      </c>
      <c r="M57" s="130">
        <v>100000</v>
      </c>
      <c r="N57" s="168">
        <f t="shared" si="6"/>
        <v>23000</v>
      </c>
      <c r="O57" s="132">
        <f t="shared" si="7"/>
        <v>1</v>
      </c>
    </row>
    <row r="58" spans="1:15" ht="25.5" customHeight="1">
      <c r="A58" s="165"/>
      <c r="B58" s="77"/>
      <c r="C58" s="79" t="s">
        <v>135</v>
      </c>
      <c r="D58" s="79" t="s">
        <v>39</v>
      </c>
      <c r="E58" s="166" t="s">
        <v>193</v>
      </c>
      <c r="F58" s="79" t="s">
        <v>411</v>
      </c>
      <c r="G58" s="79" t="s">
        <v>495</v>
      </c>
      <c r="H58" s="79">
        <v>0.23</v>
      </c>
      <c r="I58" s="130">
        <v>200000</v>
      </c>
      <c r="J58" s="130">
        <f t="shared" si="4"/>
        <v>46000</v>
      </c>
      <c r="K58" s="130">
        <v>0</v>
      </c>
      <c r="L58" s="167">
        <f t="shared" si="5"/>
        <v>0</v>
      </c>
      <c r="M58" s="130">
        <v>0</v>
      </c>
      <c r="N58" s="168">
        <f t="shared" si="6"/>
        <v>0</v>
      </c>
      <c r="O58" s="132">
        <f t="shared" si="7"/>
        <v>0</v>
      </c>
    </row>
    <row r="59" spans="1:15" ht="25.5" customHeight="1">
      <c r="A59" s="165"/>
      <c r="B59" s="77"/>
      <c r="C59" s="79" t="s">
        <v>135</v>
      </c>
      <c r="D59" s="79" t="s">
        <v>39</v>
      </c>
      <c r="E59" s="166" t="s">
        <v>194</v>
      </c>
      <c r="F59" s="79" t="s">
        <v>411</v>
      </c>
      <c r="G59" s="79" t="s">
        <v>495</v>
      </c>
      <c r="H59" s="79">
        <v>0.23</v>
      </c>
      <c r="I59" s="130">
        <v>50000</v>
      </c>
      <c r="J59" s="130">
        <f t="shared" si="4"/>
        <v>11500</v>
      </c>
      <c r="K59" s="130">
        <v>0</v>
      </c>
      <c r="L59" s="167">
        <f t="shared" si="5"/>
        <v>0</v>
      </c>
      <c r="M59" s="130">
        <v>0</v>
      </c>
      <c r="N59" s="168">
        <f t="shared" si="6"/>
        <v>0</v>
      </c>
      <c r="O59" s="132">
        <f t="shared" si="7"/>
        <v>0</v>
      </c>
    </row>
    <row r="60" spans="1:15" ht="38.25" customHeight="1">
      <c r="A60" s="165"/>
      <c r="B60" s="77"/>
      <c r="C60" s="79" t="s">
        <v>135</v>
      </c>
      <c r="D60" s="79" t="s">
        <v>39</v>
      </c>
      <c r="E60" s="166" t="s">
        <v>195</v>
      </c>
      <c r="F60" s="79" t="s">
        <v>411</v>
      </c>
      <c r="G60" s="79" t="s">
        <v>495</v>
      </c>
      <c r="H60" s="79">
        <v>0.5</v>
      </c>
      <c r="I60" s="130">
        <v>300000</v>
      </c>
      <c r="J60" s="130">
        <f t="shared" si="4"/>
        <v>150000</v>
      </c>
      <c r="K60" s="130">
        <v>300000</v>
      </c>
      <c r="L60" s="167">
        <f t="shared" si="5"/>
        <v>150000</v>
      </c>
      <c r="M60" s="130">
        <v>300000</v>
      </c>
      <c r="N60" s="168">
        <f t="shared" si="6"/>
        <v>150000</v>
      </c>
      <c r="O60" s="132">
        <f t="shared" si="7"/>
        <v>1</v>
      </c>
    </row>
    <row r="61" spans="1:15" ht="38.25" customHeight="1">
      <c r="A61" s="165"/>
      <c r="B61" s="77"/>
      <c r="C61" s="79" t="s">
        <v>135</v>
      </c>
      <c r="D61" s="79" t="s">
        <v>39</v>
      </c>
      <c r="E61" s="166" t="s">
        <v>196</v>
      </c>
      <c r="F61" s="79" t="s">
        <v>411</v>
      </c>
      <c r="G61" s="79" t="s">
        <v>495</v>
      </c>
      <c r="H61" s="79">
        <v>0.23</v>
      </c>
      <c r="I61" s="130">
        <v>50000</v>
      </c>
      <c r="J61" s="130">
        <f t="shared" si="4"/>
        <v>11500</v>
      </c>
      <c r="K61" s="130">
        <v>0</v>
      </c>
      <c r="L61" s="167">
        <f t="shared" si="5"/>
        <v>0</v>
      </c>
      <c r="M61" s="130">
        <v>0</v>
      </c>
      <c r="N61" s="168">
        <f t="shared" si="6"/>
        <v>0</v>
      </c>
      <c r="O61" s="132">
        <f t="shared" si="7"/>
        <v>0</v>
      </c>
    </row>
    <row r="62" spans="1:15" ht="12.75" customHeight="1">
      <c r="A62" s="165"/>
      <c r="B62" s="77"/>
      <c r="C62" s="79" t="s">
        <v>135</v>
      </c>
      <c r="D62" s="79" t="s">
        <v>39</v>
      </c>
      <c r="E62" s="166" t="s">
        <v>197</v>
      </c>
      <c r="F62" s="79" t="s">
        <v>411</v>
      </c>
      <c r="G62" s="79" t="s">
        <v>495</v>
      </c>
      <c r="H62" s="79">
        <v>0.23</v>
      </c>
      <c r="I62" s="130">
        <v>100000</v>
      </c>
      <c r="J62" s="130">
        <f t="shared" si="4"/>
        <v>23000</v>
      </c>
      <c r="K62" s="130">
        <v>100000</v>
      </c>
      <c r="L62" s="167">
        <f t="shared" si="5"/>
        <v>23000</v>
      </c>
      <c r="M62" s="130">
        <v>100000</v>
      </c>
      <c r="N62" s="168">
        <f t="shared" si="6"/>
        <v>23000</v>
      </c>
      <c r="O62" s="132">
        <f t="shared" si="7"/>
        <v>1</v>
      </c>
    </row>
    <row r="63" spans="1:15" ht="25.5" customHeight="1">
      <c r="A63" s="165"/>
      <c r="B63" s="77"/>
      <c r="C63" s="79" t="s">
        <v>135</v>
      </c>
      <c r="D63" s="79" t="s">
        <v>39</v>
      </c>
      <c r="E63" s="166" t="s">
        <v>198</v>
      </c>
      <c r="F63" s="79" t="s">
        <v>411</v>
      </c>
      <c r="G63" s="79" t="s">
        <v>495</v>
      </c>
      <c r="H63" s="79">
        <v>0.23</v>
      </c>
      <c r="I63" s="130">
        <v>50000</v>
      </c>
      <c r="J63" s="130">
        <f t="shared" si="4"/>
        <v>11500</v>
      </c>
      <c r="K63" s="130">
        <v>50000</v>
      </c>
      <c r="L63" s="167">
        <f t="shared" si="5"/>
        <v>11500</v>
      </c>
      <c r="M63" s="130">
        <v>50000</v>
      </c>
      <c r="N63" s="168">
        <f t="shared" si="6"/>
        <v>11500</v>
      </c>
      <c r="O63" s="132">
        <f t="shared" si="7"/>
        <v>1</v>
      </c>
    </row>
    <row r="64" spans="1:15" ht="25.5" customHeight="1">
      <c r="A64" s="165"/>
      <c r="B64" s="77"/>
      <c r="C64" s="79" t="s">
        <v>135</v>
      </c>
      <c r="D64" s="79" t="s">
        <v>39</v>
      </c>
      <c r="E64" s="166" t="s">
        <v>199</v>
      </c>
      <c r="F64" s="79" t="s">
        <v>411</v>
      </c>
      <c r="G64" s="79" t="s">
        <v>495</v>
      </c>
      <c r="H64" s="79">
        <v>0.23</v>
      </c>
      <c r="I64" s="130">
        <v>25000</v>
      </c>
      <c r="J64" s="130">
        <f t="shared" si="4"/>
        <v>5750</v>
      </c>
      <c r="K64" s="130">
        <v>25000</v>
      </c>
      <c r="L64" s="167">
        <f t="shared" si="5"/>
        <v>5750</v>
      </c>
      <c r="M64" s="130">
        <v>25000</v>
      </c>
      <c r="N64" s="168">
        <f t="shared" si="6"/>
        <v>5750</v>
      </c>
      <c r="O64" s="132">
        <f t="shared" si="7"/>
        <v>1</v>
      </c>
    </row>
    <row r="65" spans="1:15" ht="51" customHeight="1">
      <c r="A65" s="165"/>
      <c r="B65" s="77"/>
      <c r="C65" s="79" t="s">
        <v>135</v>
      </c>
      <c r="D65" s="79" t="s">
        <v>39</v>
      </c>
      <c r="E65" s="166" t="s">
        <v>200</v>
      </c>
      <c r="F65" s="79" t="s">
        <v>411</v>
      </c>
      <c r="G65" s="79" t="s">
        <v>495</v>
      </c>
      <c r="H65" s="79">
        <v>0.23</v>
      </c>
      <c r="I65" s="130">
        <v>25000</v>
      </c>
      <c r="J65" s="130">
        <f t="shared" si="4"/>
        <v>5750</v>
      </c>
      <c r="K65" s="130">
        <v>25000</v>
      </c>
      <c r="L65" s="167">
        <f t="shared" si="5"/>
        <v>5750</v>
      </c>
      <c r="M65" s="130">
        <v>25000</v>
      </c>
      <c r="N65" s="168">
        <f t="shared" si="6"/>
        <v>5750</v>
      </c>
      <c r="O65" s="132">
        <f t="shared" si="7"/>
        <v>1</v>
      </c>
    </row>
    <row r="66" spans="1:15" ht="25.5" customHeight="1">
      <c r="A66" s="165"/>
      <c r="B66" s="77"/>
      <c r="C66" s="79" t="s">
        <v>135</v>
      </c>
      <c r="D66" s="79" t="s">
        <v>39</v>
      </c>
      <c r="E66" s="166" t="s">
        <v>201</v>
      </c>
      <c r="F66" s="79" t="s">
        <v>411</v>
      </c>
      <c r="G66" s="79" t="s">
        <v>495</v>
      </c>
      <c r="H66" s="79">
        <v>0.23</v>
      </c>
      <c r="I66" s="130">
        <v>100000</v>
      </c>
      <c r="J66" s="130">
        <f aca="true" t="shared" si="8" ref="J66:J97">IF(G66="NEX",I66*H66,I66*1)</f>
        <v>23000</v>
      </c>
      <c r="K66" s="130">
        <v>0</v>
      </c>
      <c r="L66" s="167">
        <f aca="true" t="shared" si="9" ref="L66:L97">IF(G66="NEX",K66*H66,K66*1)</f>
        <v>0</v>
      </c>
      <c r="M66" s="130">
        <v>0</v>
      </c>
      <c r="N66" s="168">
        <f aca="true" t="shared" si="10" ref="N66:N97">IF(G66="NEX",M66*H66,M66*1)</f>
        <v>0</v>
      </c>
      <c r="O66" s="132">
        <f aca="true" t="shared" si="11" ref="O66:O97">N66/J66</f>
        <v>0</v>
      </c>
    </row>
    <row r="67" spans="1:15" ht="25.5" customHeight="1">
      <c r="A67" s="165"/>
      <c r="B67" s="77"/>
      <c r="C67" s="79" t="s">
        <v>135</v>
      </c>
      <c r="D67" s="79" t="s">
        <v>39</v>
      </c>
      <c r="E67" s="166" t="s">
        <v>202</v>
      </c>
      <c r="F67" s="79" t="s">
        <v>411</v>
      </c>
      <c r="G67" s="79" t="s">
        <v>495</v>
      </c>
      <c r="H67" s="79">
        <v>0.23</v>
      </c>
      <c r="I67" s="130">
        <v>100000</v>
      </c>
      <c r="J67" s="130">
        <f t="shared" si="8"/>
        <v>23000</v>
      </c>
      <c r="K67" s="130">
        <v>100000</v>
      </c>
      <c r="L67" s="167">
        <f t="shared" si="9"/>
        <v>23000</v>
      </c>
      <c r="M67" s="130">
        <v>100000</v>
      </c>
      <c r="N67" s="168">
        <f t="shared" si="10"/>
        <v>23000</v>
      </c>
      <c r="O67" s="132">
        <f t="shared" si="11"/>
        <v>1</v>
      </c>
    </row>
    <row r="68" spans="1:15" ht="12.75" customHeight="1">
      <c r="A68" s="165"/>
      <c r="B68" s="77"/>
      <c r="C68" s="79" t="s">
        <v>135</v>
      </c>
      <c r="D68" s="79" t="s">
        <v>39</v>
      </c>
      <c r="E68" s="166" t="s">
        <v>203</v>
      </c>
      <c r="F68" s="79" t="s">
        <v>411</v>
      </c>
      <c r="G68" s="79" t="s">
        <v>495</v>
      </c>
      <c r="H68" s="79">
        <v>0.23</v>
      </c>
      <c r="I68" s="130">
        <v>53000</v>
      </c>
      <c r="J68" s="130">
        <f t="shared" si="8"/>
        <v>12190</v>
      </c>
      <c r="K68" s="130">
        <v>0</v>
      </c>
      <c r="L68" s="167">
        <f t="shared" si="9"/>
        <v>0</v>
      </c>
      <c r="M68" s="130">
        <v>0</v>
      </c>
      <c r="N68" s="168">
        <f t="shared" si="10"/>
        <v>0</v>
      </c>
      <c r="O68" s="132">
        <f t="shared" si="11"/>
        <v>0</v>
      </c>
    </row>
    <row r="69" spans="1:15" ht="12.75" customHeight="1">
      <c r="A69" s="165"/>
      <c r="B69" s="77"/>
      <c r="C69" s="79" t="s">
        <v>135</v>
      </c>
      <c r="D69" s="79" t="s">
        <v>39</v>
      </c>
      <c r="E69" s="166" t="s">
        <v>204</v>
      </c>
      <c r="F69" s="79" t="s">
        <v>411</v>
      </c>
      <c r="G69" s="79" t="s">
        <v>495</v>
      </c>
      <c r="H69" s="79">
        <v>0.23</v>
      </c>
      <c r="I69" s="130">
        <v>30000</v>
      </c>
      <c r="J69" s="130">
        <f t="shared" si="8"/>
        <v>6900</v>
      </c>
      <c r="K69" s="130">
        <v>0</v>
      </c>
      <c r="L69" s="167">
        <f t="shared" si="9"/>
        <v>0</v>
      </c>
      <c r="M69" s="130">
        <v>0</v>
      </c>
      <c r="N69" s="168">
        <f t="shared" si="10"/>
        <v>0</v>
      </c>
      <c r="O69" s="132">
        <f t="shared" si="11"/>
        <v>0</v>
      </c>
    </row>
    <row r="70" spans="1:15" ht="38.25" customHeight="1">
      <c r="A70" s="165"/>
      <c r="B70" s="77"/>
      <c r="C70" s="79" t="s">
        <v>135</v>
      </c>
      <c r="D70" s="79" t="s">
        <v>39</v>
      </c>
      <c r="E70" s="166" t="s">
        <v>205</v>
      </c>
      <c r="F70" s="79" t="s">
        <v>411</v>
      </c>
      <c r="G70" s="79" t="s">
        <v>495</v>
      </c>
      <c r="H70" s="79">
        <v>0.23</v>
      </c>
      <c r="I70" s="130">
        <v>100000</v>
      </c>
      <c r="J70" s="130">
        <f t="shared" si="8"/>
        <v>23000</v>
      </c>
      <c r="K70" s="130">
        <v>0</v>
      </c>
      <c r="L70" s="167">
        <f t="shared" si="9"/>
        <v>0</v>
      </c>
      <c r="M70" s="130">
        <v>0</v>
      </c>
      <c r="N70" s="168">
        <f t="shared" si="10"/>
        <v>0</v>
      </c>
      <c r="O70" s="132">
        <f t="shared" si="11"/>
        <v>0</v>
      </c>
    </row>
    <row r="71" spans="1:15" ht="51" customHeight="1">
      <c r="A71" s="165"/>
      <c r="B71" s="77"/>
      <c r="C71" s="79" t="s">
        <v>135</v>
      </c>
      <c r="D71" s="79" t="s">
        <v>39</v>
      </c>
      <c r="E71" s="166" t="s">
        <v>206</v>
      </c>
      <c r="F71" s="79" t="s">
        <v>411</v>
      </c>
      <c r="G71" s="79" t="s">
        <v>495</v>
      </c>
      <c r="H71" s="79">
        <v>0.23</v>
      </c>
      <c r="I71" s="130">
        <v>30000</v>
      </c>
      <c r="J71" s="130">
        <f t="shared" si="8"/>
        <v>6900</v>
      </c>
      <c r="K71" s="130">
        <v>0</v>
      </c>
      <c r="L71" s="167">
        <f t="shared" si="9"/>
        <v>0</v>
      </c>
      <c r="M71" s="130">
        <v>0</v>
      </c>
      <c r="N71" s="168">
        <f t="shared" si="10"/>
        <v>0</v>
      </c>
      <c r="O71" s="132">
        <f t="shared" si="11"/>
        <v>0</v>
      </c>
    </row>
    <row r="72" spans="1:15" ht="25.5" customHeight="1">
      <c r="A72" s="165"/>
      <c r="B72" s="77"/>
      <c r="C72" s="79" t="s">
        <v>135</v>
      </c>
      <c r="D72" s="79" t="s">
        <v>39</v>
      </c>
      <c r="E72" s="166" t="s">
        <v>207</v>
      </c>
      <c r="F72" s="79" t="s">
        <v>411</v>
      </c>
      <c r="G72" s="79" t="s">
        <v>495</v>
      </c>
      <c r="H72" s="79">
        <v>0.23</v>
      </c>
      <c r="I72" s="130">
        <v>100000</v>
      </c>
      <c r="J72" s="130">
        <f t="shared" si="8"/>
        <v>23000</v>
      </c>
      <c r="K72" s="130">
        <v>100000</v>
      </c>
      <c r="L72" s="167">
        <f t="shared" si="9"/>
        <v>23000</v>
      </c>
      <c r="M72" s="130">
        <v>100000</v>
      </c>
      <c r="N72" s="168">
        <f t="shared" si="10"/>
        <v>23000</v>
      </c>
      <c r="O72" s="132">
        <f t="shared" si="11"/>
        <v>1</v>
      </c>
    </row>
    <row r="73" spans="1:15" ht="51" customHeight="1">
      <c r="A73" s="165"/>
      <c r="B73" s="77"/>
      <c r="C73" s="79" t="s">
        <v>135</v>
      </c>
      <c r="D73" s="79" t="s">
        <v>39</v>
      </c>
      <c r="E73" s="166" t="s">
        <v>208</v>
      </c>
      <c r="F73" s="79" t="s">
        <v>411</v>
      </c>
      <c r="G73" s="79" t="s">
        <v>495</v>
      </c>
      <c r="H73" s="79">
        <v>0.23</v>
      </c>
      <c r="I73" s="130">
        <v>55000</v>
      </c>
      <c r="J73" s="130">
        <f t="shared" si="8"/>
        <v>12650</v>
      </c>
      <c r="K73" s="130">
        <v>0</v>
      </c>
      <c r="L73" s="167">
        <f t="shared" si="9"/>
        <v>0</v>
      </c>
      <c r="M73" s="130">
        <v>0</v>
      </c>
      <c r="N73" s="168">
        <f t="shared" si="10"/>
        <v>0</v>
      </c>
      <c r="O73" s="132">
        <f t="shared" si="11"/>
        <v>0</v>
      </c>
    </row>
    <row r="74" spans="1:15" ht="51" customHeight="1">
      <c r="A74" s="165"/>
      <c r="B74" s="77"/>
      <c r="C74" s="79" t="s">
        <v>135</v>
      </c>
      <c r="D74" s="79" t="s">
        <v>39</v>
      </c>
      <c r="E74" s="166" t="s">
        <v>209</v>
      </c>
      <c r="F74" s="79" t="s">
        <v>411</v>
      </c>
      <c r="G74" s="79" t="s">
        <v>495</v>
      </c>
      <c r="H74" s="79">
        <v>0.23</v>
      </c>
      <c r="I74" s="130">
        <v>50000</v>
      </c>
      <c r="J74" s="130">
        <f t="shared" si="8"/>
        <v>11500</v>
      </c>
      <c r="K74" s="130">
        <v>0</v>
      </c>
      <c r="L74" s="167">
        <f t="shared" si="9"/>
        <v>0</v>
      </c>
      <c r="M74" s="130">
        <v>0</v>
      </c>
      <c r="N74" s="168">
        <f t="shared" si="10"/>
        <v>0</v>
      </c>
      <c r="O74" s="132">
        <f t="shared" si="11"/>
        <v>0</v>
      </c>
    </row>
    <row r="75" spans="1:15" ht="12.75" customHeight="1">
      <c r="A75" s="165"/>
      <c r="B75" s="77"/>
      <c r="C75" s="79" t="s">
        <v>135</v>
      </c>
      <c r="D75" s="79" t="s">
        <v>39</v>
      </c>
      <c r="E75" s="166" t="s">
        <v>210</v>
      </c>
      <c r="F75" s="79" t="s">
        <v>411</v>
      </c>
      <c r="G75" s="79" t="s">
        <v>495</v>
      </c>
      <c r="H75" s="79">
        <v>0.23</v>
      </c>
      <c r="I75" s="130">
        <v>380000</v>
      </c>
      <c r="J75" s="130">
        <f t="shared" si="8"/>
        <v>87400</v>
      </c>
      <c r="K75" s="130">
        <v>339795</v>
      </c>
      <c r="L75" s="167">
        <f t="shared" si="9"/>
        <v>78152.85</v>
      </c>
      <c r="M75" s="130">
        <v>239800</v>
      </c>
      <c r="N75" s="168">
        <f t="shared" si="10"/>
        <v>55154</v>
      </c>
      <c r="O75" s="132">
        <f t="shared" si="11"/>
        <v>0.6310526315789474</v>
      </c>
    </row>
    <row r="76" spans="1:15" ht="12.75" customHeight="1">
      <c r="A76" s="165"/>
      <c r="B76" s="77"/>
      <c r="C76" s="79" t="s">
        <v>135</v>
      </c>
      <c r="D76" s="79" t="s">
        <v>39</v>
      </c>
      <c r="E76" s="166" t="s">
        <v>211</v>
      </c>
      <c r="F76" s="79" t="s">
        <v>411</v>
      </c>
      <c r="G76" s="79" t="s">
        <v>495</v>
      </c>
      <c r="H76" s="79">
        <v>0.23</v>
      </c>
      <c r="I76" s="130">
        <v>380000</v>
      </c>
      <c r="J76" s="130">
        <f t="shared" si="8"/>
        <v>87400</v>
      </c>
      <c r="K76" s="130">
        <v>190000</v>
      </c>
      <c r="L76" s="167">
        <f t="shared" si="9"/>
        <v>43700</v>
      </c>
      <c r="M76" s="130">
        <v>170000</v>
      </c>
      <c r="N76" s="168">
        <f t="shared" si="10"/>
        <v>39100</v>
      </c>
      <c r="O76" s="132">
        <f t="shared" si="11"/>
        <v>0.4473684210526316</v>
      </c>
    </row>
    <row r="77" spans="1:15" ht="25.5" customHeight="1">
      <c r="A77" s="165"/>
      <c r="B77" s="77"/>
      <c r="C77" s="79" t="s">
        <v>135</v>
      </c>
      <c r="D77" s="79" t="s">
        <v>39</v>
      </c>
      <c r="E77" s="166" t="s">
        <v>212</v>
      </c>
      <c r="F77" s="79" t="s">
        <v>411</v>
      </c>
      <c r="G77" s="79" t="s">
        <v>495</v>
      </c>
      <c r="H77" s="79">
        <v>0.23</v>
      </c>
      <c r="I77" s="130">
        <v>700000</v>
      </c>
      <c r="J77" s="130">
        <f t="shared" si="8"/>
        <v>161000</v>
      </c>
      <c r="K77" s="130">
        <v>465000</v>
      </c>
      <c r="L77" s="167">
        <f t="shared" si="9"/>
        <v>106950</v>
      </c>
      <c r="M77" s="130">
        <v>275000</v>
      </c>
      <c r="N77" s="168">
        <f t="shared" si="10"/>
        <v>63250</v>
      </c>
      <c r="O77" s="132">
        <f t="shared" si="11"/>
        <v>0.39285714285714285</v>
      </c>
    </row>
    <row r="78" spans="1:15" ht="25.5" customHeight="1">
      <c r="A78" s="165"/>
      <c r="B78" s="77"/>
      <c r="C78" s="79" t="s">
        <v>135</v>
      </c>
      <c r="D78" s="79" t="s">
        <v>39</v>
      </c>
      <c r="E78" s="166" t="s">
        <v>213</v>
      </c>
      <c r="F78" s="79" t="s">
        <v>411</v>
      </c>
      <c r="G78" s="79" t="s">
        <v>495</v>
      </c>
      <c r="H78" s="79">
        <v>0.23</v>
      </c>
      <c r="I78" s="130">
        <v>500000</v>
      </c>
      <c r="J78" s="130">
        <f t="shared" si="8"/>
        <v>115000</v>
      </c>
      <c r="K78" s="130">
        <v>375000</v>
      </c>
      <c r="L78" s="167">
        <f t="shared" si="9"/>
        <v>86250</v>
      </c>
      <c r="M78" s="130">
        <v>355000</v>
      </c>
      <c r="N78" s="168">
        <f t="shared" si="10"/>
        <v>81650</v>
      </c>
      <c r="O78" s="132">
        <f t="shared" si="11"/>
        <v>0.71</v>
      </c>
    </row>
    <row r="79" spans="1:15" ht="25.5" customHeight="1">
      <c r="A79" s="165"/>
      <c r="B79" s="77"/>
      <c r="C79" s="79" t="s">
        <v>135</v>
      </c>
      <c r="D79" s="79" t="s">
        <v>39</v>
      </c>
      <c r="E79" s="166" t="s">
        <v>214</v>
      </c>
      <c r="F79" s="79" t="s">
        <v>411</v>
      </c>
      <c r="G79" s="79" t="s">
        <v>495</v>
      </c>
      <c r="H79" s="79">
        <v>0.23</v>
      </c>
      <c r="I79" s="130">
        <v>50000</v>
      </c>
      <c r="J79" s="130">
        <f t="shared" si="8"/>
        <v>11500</v>
      </c>
      <c r="K79" s="130">
        <v>0</v>
      </c>
      <c r="L79" s="167">
        <f t="shared" si="9"/>
        <v>0</v>
      </c>
      <c r="M79" s="130">
        <v>0</v>
      </c>
      <c r="N79" s="168">
        <f t="shared" si="10"/>
        <v>0</v>
      </c>
      <c r="O79" s="132">
        <f t="shared" si="11"/>
        <v>0</v>
      </c>
    </row>
    <row r="80" spans="1:15" ht="25.5" customHeight="1">
      <c r="A80" s="165"/>
      <c r="B80" s="77"/>
      <c r="C80" s="79" t="s">
        <v>135</v>
      </c>
      <c r="D80" s="79" t="s">
        <v>39</v>
      </c>
      <c r="E80" s="166" t="s">
        <v>215</v>
      </c>
      <c r="F80" s="79" t="s">
        <v>411</v>
      </c>
      <c r="G80" s="79" t="s">
        <v>495</v>
      </c>
      <c r="H80" s="79">
        <v>0.23</v>
      </c>
      <c r="I80" s="130">
        <v>651000</v>
      </c>
      <c r="J80" s="130">
        <f t="shared" si="8"/>
        <v>149730</v>
      </c>
      <c r="K80" s="130">
        <v>0</v>
      </c>
      <c r="L80" s="167">
        <f t="shared" si="9"/>
        <v>0</v>
      </c>
      <c r="M80" s="130">
        <v>0</v>
      </c>
      <c r="N80" s="168">
        <f t="shared" si="10"/>
        <v>0</v>
      </c>
      <c r="O80" s="132">
        <f t="shared" si="11"/>
        <v>0</v>
      </c>
    </row>
    <row r="81" spans="1:15" ht="25.5" customHeight="1">
      <c r="A81" s="165"/>
      <c r="B81" s="77"/>
      <c r="C81" s="79" t="s">
        <v>135</v>
      </c>
      <c r="D81" s="79" t="s">
        <v>39</v>
      </c>
      <c r="E81" s="166" t="s">
        <v>216</v>
      </c>
      <c r="F81" s="79" t="s">
        <v>411</v>
      </c>
      <c r="G81" s="79" t="s">
        <v>495</v>
      </c>
      <c r="H81" s="79">
        <v>0.23</v>
      </c>
      <c r="I81" s="130">
        <v>300000</v>
      </c>
      <c r="J81" s="130">
        <f t="shared" si="8"/>
        <v>69000</v>
      </c>
      <c r="K81" s="130">
        <v>197000</v>
      </c>
      <c r="L81" s="167">
        <f t="shared" si="9"/>
        <v>45310</v>
      </c>
      <c r="M81" s="130">
        <v>197000</v>
      </c>
      <c r="N81" s="168">
        <f t="shared" si="10"/>
        <v>45310</v>
      </c>
      <c r="O81" s="132">
        <f t="shared" si="11"/>
        <v>0.6566666666666666</v>
      </c>
    </row>
    <row r="82" spans="1:15" ht="25.5" customHeight="1">
      <c r="A82" s="165"/>
      <c r="B82" s="77"/>
      <c r="C82" s="79" t="s">
        <v>135</v>
      </c>
      <c r="D82" s="79" t="s">
        <v>39</v>
      </c>
      <c r="E82" s="166" t="s">
        <v>217</v>
      </c>
      <c r="F82" s="79" t="s">
        <v>411</v>
      </c>
      <c r="G82" s="79" t="s">
        <v>495</v>
      </c>
      <c r="H82" s="79">
        <v>0.23</v>
      </c>
      <c r="I82" s="130">
        <v>100000</v>
      </c>
      <c r="J82" s="130">
        <f t="shared" si="8"/>
        <v>23000</v>
      </c>
      <c r="K82" s="130">
        <v>0</v>
      </c>
      <c r="L82" s="167">
        <f t="shared" si="9"/>
        <v>0</v>
      </c>
      <c r="M82" s="130">
        <v>0</v>
      </c>
      <c r="N82" s="168">
        <f t="shared" si="10"/>
        <v>0</v>
      </c>
      <c r="O82" s="132">
        <f t="shared" si="11"/>
        <v>0</v>
      </c>
    </row>
    <row r="83" spans="1:15" ht="25.5" customHeight="1">
      <c r="A83" s="165"/>
      <c r="B83" s="77"/>
      <c r="C83" s="79" t="s">
        <v>135</v>
      </c>
      <c r="D83" s="79" t="s">
        <v>39</v>
      </c>
      <c r="E83" s="166" t="s">
        <v>218</v>
      </c>
      <c r="F83" s="79" t="s">
        <v>411</v>
      </c>
      <c r="G83" s="79" t="s">
        <v>495</v>
      </c>
      <c r="H83" s="79">
        <v>0.23</v>
      </c>
      <c r="I83" s="130">
        <v>100000</v>
      </c>
      <c r="J83" s="167">
        <f t="shared" si="8"/>
        <v>23000</v>
      </c>
      <c r="K83" s="130">
        <v>0</v>
      </c>
      <c r="L83" s="167">
        <f t="shared" si="9"/>
        <v>0</v>
      </c>
      <c r="M83" s="130">
        <v>0</v>
      </c>
      <c r="N83" s="168">
        <f t="shared" si="10"/>
        <v>0</v>
      </c>
      <c r="O83" s="132">
        <f t="shared" si="11"/>
        <v>0</v>
      </c>
    </row>
    <row r="84" spans="1:15" ht="25.5" customHeight="1">
      <c r="A84" s="165"/>
      <c r="B84" s="77"/>
      <c r="C84" s="79" t="s">
        <v>135</v>
      </c>
      <c r="D84" s="79" t="s">
        <v>39</v>
      </c>
      <c r="E84" s="166" t="s">
        <v>219</v>
      </c>
      <c r="F84" s="79" t="s">
        <v>411</v>
      </c>
      <c r="G84" s="79" t="s">
        <v>495</v>
      </c>
      <c r="H84" s="79">
        <v>0.23</v>
      </c>
      <c r="I84" s="130">
        <v>50000</v>
      </c>
      <c r="J84" s="167">
        <f t="shared" si="8"/>
        <v>11500</v>
      </c>
      <c r="K84" s="130">
        <v>0</v>
      </c>
      <c r="L84" s="167">
        <f t="shared" si="9"/>
        <v>0</v>
      </c>
      <c r="M84" s="130">
        <v>0</v>
      </c>
      <c r="N84" s="168">
        <f t="shared" si="10"/>
        <v>0</v>
      </c>
      <c r="O84" s="132">
        <f t="shared" si="11"/>
        <v>0</v>
      </c>
    </row>
    <row r="85" spans="1:15" ht="12.75" customHeight="1">
      <c r="A85" s="165"/>
      <c r="B85" s="77"/>
      <c r="C85" s="79" t="s">
        <v>135</v>
      </c>
      <c r="D85" s="79" t="s">
        <v>39</v>
      </c>
      <c r="E85" s="166" t="s">
        <v>220</v>
      </c>
      <c r="F85" s="79" t="s">
        <v>411</v>
      </c>
      <c r="G85" s="79" t="s">
        <v>495</v>
      </c>
      <c r="H85" s="79">
        <v>0.23</v>
      </c>
      <c r="I85" s="130">
        <v>1000000</v>
      </c>
      <c r="J85" s="167">
        <f t="shared" si="8"/>
        <v>230000</v>
      </c>
      <c r="K85" s="130">
        <v>265000</v>
      </c>
      <c r="L85" s="167">
        <f t="shared" si="9"/>
        <v>60950</v>
      </c>
      <c r="M85" s="130">
        <v>265000</v>
      </c>
      <c r="N85" s="168">
        <f t="shared" si="10"/>
        <v>60950</v>
      </c>
      <c r="O85" s="132">
        <f t="shared" si="11"/>
        <v>0.265</v>
      </c>
    </row>
    <row r="86" spans="1:15" ht="25.5" customHeight="1">
      <c r="A86" s="165"/>
      <c r="B86" s="77"/>
      <c r="C86" s="79" t="s">
        <v>135</v>
      </c>
      <c r="D86" s="79" t="s">
        <v>39</v>
      </c>
      <c r="E86" s="166" t="s">
        <v>221</v>
      </c>
      <c r="F86" s="79" t="s">
        <v>411</v>
      </c>
      <c r="G86" s="79" t="s">
        <v>495</v>
      </c>
      <c r="H86" s="79">
        <v>0.23</v>
      </c>
      <c r="I86" s="130">
        <v>30000</v>
      </c>
      <c r="J86" s="167">
        <f t="shared" si="8"/>
        <v>6900</v>
      </c>
      <c r="K86" s="130">
        <v>0</v>
      </c>
      <c r="L86" s="167">
        <f t="shared" si="9"/>
        <v>0</v>
      </c>
      <c r="M86" s="130">
        <v>0</v>
      </c>
      <c r="N86" s="168">
        <f t="shared" si="10"/>
        <v>0</v>
      </c>
      <c r="O86" s="132">
        <f t="shared" si="11"/>
        <v>0</v>
      </c>
    </row>
    <row r="87" spans="1:15" ht="25.5" customHeight="1">
      <c r="A87" s="165"/>
      <c r="B87" s="77"/>
      <c r="C87" s="79" t="s">
        <v>135</v>
      </c>
      <c r="D87" s="79" t="s">
        <v>39</v>
      </c>
      <c r="E87" s="166" t="s">
        <v>222</v>
      </c>
      <c r="F87" s="79" t="s">
        <v>451</v>
      </c>
      <c r="G87" s="79" t="s">
        <v>495</v>
      </c>
      <c r="H87" s="79">
        <v>0.23</v>
      </c>
      <c r="I87" s="130">
        <v>50000</v>
      </c>
      <c r="J87" s="167">
        <f t="shared" si="8"/>
        <v>11500</v>
      </c>
      <c r="K87" s="130">
        <v>0</v>
      </c>
      <c r="L87" s="167">
        <f t="shared" si="9"/>
        <v>0</v>
      </c>
      <c r="M87" s="130">
        <v>0</v>
      </c>
      <c r="N87" s="168">
        <f t="shared" si="10"/>
        <v>0</v>
      </c>
      <c r="O87" s="132">
        <f t="shared" si="11"/>
        <v>0</v>
      </c>
    </row>
    <row r="88" spans="1:15" ht="25.5" customHeight="1">
      <c r="A88" s="165"/>
      <c r="B88" s="77"/>
      <c r="C88" s="79" t="s">
        <v>135</v>
      </c>
      <c r="D88" s="79" t="s">
        <v>39</v>
      </c>
      <c r="E88" s="166" t="s">
        <v>223</v>
      </c>
      <c r="F88" s="79" t="s">
        <v>411</v>
      </c>
      <c r="G88" s="79" t="s">
        <v>495</v>
      </c>
      <c r="H88" s="79">
        <v>0.23</v>
      </c>
      <c r="I88" s="130">
        <v>30000</v>
      </c>
      <c r="J88" s="167">
        <f t="shared" si="8"/>
        <v>6900</v>
      </c>
      <c r="K88" s="130">
        <v>0</v>
      </c>
      <c r="L88" s="167">
        <f t="shared" si="9"/>
        <v>0</v>
      </c>
      <c r="M88" s="130">
        <v>0</v>
      </c>
      <c r="N88" s="168">
        <f t="shared" si="10"/>
        <v>0</v>
      </c>
      <c r="O88" s="132">
        <f t="shared" si="11"/>
        <v>0</v>
      </c>
    </row>
    <row r="89" spans="1:15" ht="25.5" customHeight="1">
      <c r="A89" s="165"/>
      <c r="B89" s="77"/>
      <c r="C89" s="79" t="s">
        <v>135</v>
      </c>
      <c r="D89" s="79" t="s">
        <v>39</v>
      </c>
      <c r="E89" s="166" t="s">
        <v>224</v>
      </c>
      <c r="F89" s="79" t="s">
        <v>411</v>
      </c>
      <c r="G89" s="79" t="s">
        <v>495</v>
      </c>
      <c r="H89" s="79">
        <v>0.23</v>
      </c>
      <c r="I89" s="130">
        <v>3416941</v>
      </c>
      <c r="J89" s="167">
        <f t="shared" si="8"/>
        <v>785896.43</v>
      </c>
      <c r="K89" s="130">
        <v>4800</v>
      </c>
      <c r="L89" s="167">
        <f t="shared" si="9"/>
        <v>1104</v>
      </c>
      <c r="M89" s="130">
        <v>0</v>
      </c>
      <c r="N89" s="168">
        <f t="shared" si="10"/>
        <v>0</v>
      </c>
      <c r="O89" s="132">
        <f t="shared" si="11"/>
        <v>0</v>
      </c>
    </row>
    <row r="90" spans="1:15" ht="25.5" customHeight="1">
      <c r="A90" s="165"/>
      <c r="B90" s="77"/>
      <c r="C90" s="79" t="s">
        <v>135</v>
      </c>
      <c r="D90" s="79" t="s">
        <v>39</v>
      </c>
      <c r="E90" s="166" t="s">
        <v>225</v>
      </c>
      <c r="F90" s="79" t="s">
        <v>411</v>
      </c>
      <c r="G90" s="79" t="s">
        <v>495</v>
      </c>
      <c r="H90" s="79">
        <v>0.23</v>
      </c>
      <c r="I90" s="130">
        <v>3549000</v>
      </c>
      <c r="J90" s="167">
        <f t="shared" si="8"/>
        <v>816270</v>
      </c>
      <c r="K90" s="130">
        <v>4292089.76</v>
      </c>
      <c r="L90" s="167">
        <f t="shared" si="9"/>
        <v>987180.6448</v>
      </c>
      <c r="M90" s="130">
        <v>1882292.7</v>
      </c>
      <c r="N90" s="168">
        <f t="shared" si="10"/>
        <v>432927.321</v>
      </c>
      <c r="O90" s="132">
        <f t="shared" si="11"/>
        <v>0.530372696534235</v>
      </c>
    </row>
    <row r="91" spans="1:15" ht="25.5" customHeight="1">
      <c r="A91" s="165"/>
      <c r="B91" s="77"/>
      <c r="C91" s="79" t="s">
        <v>135</v>
      </c>
      <c r="D91" s="79" t="s">
        <v>39</v>
      </c>
      <c r="E91" s="166" t="s">
        <v>226</v>
      </c>
      <c r="F91" s="79" t="s">
        <v>411</v>
      </c>
      <c r="G91" s="79" t="s">
        <v>495</v>
      </c>
      <c r="H91" s="79">
        <v>0.23</v>
      </c>
      <c r="I91" s="130">
        <v>11000000</v>
      </c>
      <c r="J91" s="167">
        <f t="shared" si="8"/>
        <v>2530000</v>
      </c>
      <c r="K91" s="130">
        <v>8111548.78</v>
      </c>
      <c r="L91" s="167">
        <f t="shared" si="9"/>
        <v>1865656.2194</v>
      </c>
      <c r="M91" s="130">
        <v>6843925.05</v>
      </c>
      <c r="N91" s="168">
        <f t="shared" si="10"/>
        <v>1574102.7615</v>
      </c>
      <c r="O91" s="132">
        <f t="shared" si="11"/>
        <v>0.6221750045454546</v>
      </c>
    </row>
    <row r="92" spans="1:15" ht="12.75" customHeight="1">
      <c r="A92" s="165"/>
      <c r="B92" s="77"/>
      <c r="C92" s="79" t="s">
        <v>135</v>
      </c>
      <c r="D92" s="79" t="s">
        <v>39</v>
      </c>
      <c r="E92" s="166" t="s">
        <v>227</v>
      </c>
      <c r="F92" s="79" t="s">
        <v>228</v>
      </c>
      <c r="G92" s="79" t="s">
        <v>495</v>
      </c>
      <c r="H92" s="79">
        <v>0.23</v>
      </c>
      <c r="I92" s="130">
        <v>10826292</v>
      </c>
      <c r="J92" s="167">
        <f t="shared" si="8"/>
        <v>2490047.16</v>
      </c>
      <c r="K92" s="130">
        <v>6886529.97</v>
      </c>
      <c r="L92" s="167">
        <f t="shared" si="9"/>
        <v>1583901.8931</v>
      </c>
      <c r="M92" s="130">
        <v>5682769.97</v>
      </c>
      <c r="N92" s="168">
        <f t="shared" si="10"/>
        <v>1307037.0931</v>
      </c>
      <c r="O92" s="132">
        <f t="shared" si="11"/>
        <v>0.5249045536551202</v>
      </c>
    </row>
    <row r="93" spans="1:15" ht="25.5" customHeight="1">
      <c r="A93" s="165"/>
      <c r="B93" s="77"/>
      <c r="C93" s="79" t="s">
        <v>135</v>
      </c>
      <c r="D93" s="79" t="s">
        <v>39</v>
      </c>
      <c r="E93" s="166" t="s">
        <v>229</v>
      </c>
      <c r="F93" s="79" t="s">
        <v>230</v>
      </c>
      <c r="G93" s="79" t="s">
        <v>495</v>
      </c>
      <c r="H93" s="79">
        <v>0.23</v>
      </c>
      <c r="I93" s="130">
        <v>10786478</v>
      </c>
      <c r="J93" s="167">
        <f t="shared" si="8"/>
        <v>2480889.94</v>
      </c>
      <c r="K93" s="130">
        <v>3387823.8</v>
      </c>
      <c r="L93" s="167">
        <f t="shared" si="9"/>
        <v>779199.474</v>
      </c>
      <c r="M93" s="130">
        <v>3138446.33</v>
      </c>
      <c r="N93" s="168">
        <f t="shared" si="10"/>
        <v>721842.6559</v>
      </c>
      <c r="O93" s="132">
        <f t="shared" si="11"/>
        <v>0.29096117657682147</v>
      </c>
    </row>
    <row r="94" spans="1:15" ht="12.75" customHeight="1">
      <c r="A94" s="165"/>
      <c r="B94" s="77"/>
      <c r="C94" s="79" t="s">
        <v>135</v>
      </c>
      <c r="D94" s="79" t="s">
        <v>39</v>
      </c>
      <c r="E94" s="166" t="s">
        <v>231</v>
      </c>
      <c r="F94" s="79" t="s">
        <v>232</v>
      </c>
      <c r="G94" s="79" t="s">
        <v>495</v>
      </c>
      <c r="H94" s="79">
        <v>0.23</v>
      </c>
      <c r="I94" s="130">
        <v>2079435</v>
      </c>
      <c r="J94" s="167">
        <f t="shared" si="8"/>
        <v>478270.05000000005</v>
      </c>
      <c r="K94" s="130">
        <v>3543891.79</v>
      </c>
      <c r="L94" s="167">
        <f t="shared" si="9"/>
        <v>815095.1117</v>
      </c>
      <c r="M94" s="130">
        <v>3152146.51</v>
      </c>
      <c r="N94" s="168">
        <f t="shared" si="10"/>
        <v>724993.6973</v>
      </c>
      <c r="O94" s="132">
        <f t="shared" si="11"/>
        <v>1.5158668147838232</v>
      </c>
    </row>
    <row r="95" spans="1:15" ht="12.75" customHeight="1">
      <c r="A95" s="165"/>
      <c r="B95" s="77"/>
      <c r="C95" s="79" t="s">
        <v>135</v>
      </c>
      <c r="D95" s="79" t="s">
        <v>39</v>
      </c>
      <c r="E95" s="166" t="s">
        <v>233</v>
      </c>
      <c r="F95" s="79" t="s">
        <v>234</v>
      </c>
      <c r="G95" s="79" t="s">
        <v>495</v>
      </c>
      <c r="H95" s="79">
        <v>0.23</v>
      </c>
      <c r="I95" s="130">
        <v>76353889</v>
      </c>
      <c r="J95" s="167">
        <f t="shared" si="8"/>
        <v>17561394.470000003</v>
      </c>
      <c r="K95" s="130">
        <v>72011641.95</v>
      </c>
      <c r="L95" s="167">
        <f t="shared" si="9"/>
        <v>16562677.648500001</v>
      </c>
      <c r="M95" s="130">
        <v>66638653.76</v>
      </c>
      <c r="N95" s="168">
        <f t="shared" si="10"/>
        <v>15326890.3648</v>
      </c>
      <c r="O95" s="132">
        <f t="shared" si="11"/>
        <v>0.8727604400084977</v>
      </c>
    </row>
    <row r="96" spans="1:15" ht="12.75" customHeight="1">
      <c r="A96" s="165"/>
      <c r="B96" s="77"/>
      <c r="C96" s="79" t="s">
        <v>135</v>
      </c>
      <c r="D96" s="79" t="s">
        <v>39</v>
      </c>
      <c r="E96" s="166" t="s">
        <v>235</v>
      </c>
      <c r="F96" s="79" t="s">
        <v>411</v>
      </c>
      <c r="G96" s="79" t="s">
        <v>495</v>
      </c>
      <c r="H96" s="79">
        <v>0.35</v>
      </c>
      <c r="I96" s="130">
        <v>17499000</v>
      </c>
      <c r="J96" s="167">
        <f t="shared" si="8"/>
        <v>6124650</v>
      </c>
      <c r="K96" s="130">
        <v>17517629.39</v>
      </c>
      <c r="L96" s="167">
        <f t="shared" si="9"/>
        <v>6131170.286499999</v>
      </c>
      <c r="M96" s="130">
        <v>15608949.56</v>
      </c>
      <c r="N96" s="168">
        <f t="shared" si="10"/>
        <v>5463132.346</v>
      </c>
      <c r="O96" s="132">
        <f t="shared" si="11"/>
        <v>0.8919909457683296</v>
      </c>
    </row>
    <row r="97" spans="1:15" ht="25.5" customHeight="1">
      <c r="A97" s="165"/>
      <c r="B97" s="77"/>
      <c r="C97" s="79" t="s">
        <v>135</v>
      </c>
      <c r="D97" s="79" t="s">
        <v>39</v>
      </c>
      <c r="E97" s="166" t="s">
        <v>236</v>
      </c>
      <c r="F97" s="79" t="s">
        <v>411</v>
      </c>
      <c r="G97" s="79" t="s">
        <v>495</v>
      </c>
      <c r="H97" s="79">
        <v>0.35</v>
      </c>
      <c r="I97" s="130">
        <v>3000000</v>
      </c>
      <c r="J97" s="167">
        <f t="shared" si="8"/>
        <v>1050000</v>
      </c>
      <c r="K97" s="130">
        <v>1731238.53</v>
      </c>
      <c r="L97" s="167">
        <f t="shared" si="9"/>
        <v>605933.4855</v>
      </c>
      <c r="M97" s="130">
        <v>1713238.53</v>
      </c>
      <c r="N97" s="168">
        <f t="shared" si="10"/>
        <v>599633.4855</v>
      </c>
      <c r="O97" s="132">
        <f t="shared" si="11"/>
        <v>0.5710795099999999</v>
      </c>
    </row>
    <row r="98" spans="1:15" ht="25.5" customHeight="1">
      <c r="A98" s="165"/>
      <c r="B98" s="77"/>
      <c r="C98" s="79" t="s">
        <v>135</v>
      </c>
      <c r="D98" s="79" t="s">
        <v>39</v>
      </c>
      <c r="E98" s="166" t="s">
        <v>237</v>
      </c>
      <c r="F98" s="79" t="s">
        <v>411</v>
      </c>
      <c r="G98" s="79" t="s">
        <v>495</v>
      </c>
      <c r="H98" s="79">
        <v>0.35</v>
      </c>
      <c r="I98" s="130">
        <v>5600000</v>
      </c>
      <c r="J98" s="167">
        <f aca="true" t="shared" si="12" ref="J98:J129">IF(G98="NEX",I98*H98,I98*1)</f>
        <v>1959999.9999999998</v>
      </c>
      <c r="K98" s="130">
        <v>3144018.71</v>
      </c>
      <c r="L98" s="167">
        <f aca="true" t="shared" si="13" ref="L98:L129">IF(G98="NEX",K98*H98,K98*1)</f>
        <v>1100406.5485</v>
      </c>
      <c r="M98" s="130">
        <v>3001175.39</v>
      </c>
      <c r="N98" s="168">
        <f aca="true" t="shared" si="14" ref="N98:N129">IF(G98="NEX",M98*H98,M98*1)</f>
        <v>1050411.3865</v>
      </c>
      <c r="O98" s="132">
        <f aca="true" t="shared" si="15" ref="O98:O129">N98/J98</f>
        <v>0.5359241767857144</v>
      </c>
    </row>
    <row r="99" spans="1:15" ht="12.75" customHeight="1">
      <c r="A99" s="165"/>
      <c r="B99" s="77"/>
      <c r="C99" s="79" t="s">
        <v>135</v>
      </c>
      <c r="D99" s="79" t="s">
        <v>39</v>
      </c>
      <c r="E99" s="166" t="s">
        <v>238</v>
      </c>
      <c r="F99" s="79" t="s">
        <v>411</v>
      </c>
      <c r="G99" s="79" t="s">
        <v>495</v>
      </c>
      <c r="H99" s="79">
        <v>0.23</v>
      </c>
      <c r="I99" s="130">
        <v>6779489</v>
      </c>
      <c r="J99" s="167">
        <f t="shared" si="12"/>
        <v>1559282.47</v>
      </c>
      <c r="K99" s="130">
        <v>6285251.09</v>
      </c>
      <c r="L99" s="167">
        <f t="shared" si="13"/>
        <v>1445607.7507</v>
      </c>
      <c r="M99" s="130">
        <v>5808907.84</v>
      </c>
      <c r="N99" s="168">
        <f t="shared" si="14"/>
        <v>1336048.8032</v>
      </c>
      <c r="O99" s="132">
        <f t="shared" si="15"/>
        <v>0.8568356464624398</v>
      </c>
    </row>
    <row r="100" spans="1:15" ht="12.75" customHeight="1">
      <c r="A100" s="165"/>
      <c r="B100" s="77"/>
      <c r="C100" s="79" t="s">
        <v>135</v>
      </c>
      <c r="D100" s="79" t="s">
        <v>39</v>
      </c>
      <c r="E100" s="166" t="s">
        <v>239</v>
      </c>
      <c r="F100" s="79" t="s">
        <v>411</v>
      </c>
      <c r="G100" s="79" t="s">
        <v>495</v>
      </c>
      <c r="H100" s="79">
        <v>0.23</v>
      </c>
      <c r="I100" s="130">
        <v>11565976</v>
      </c>
      <c r="J100" s="167">
        <f t="shared" si="12"/>
        <v>2660174.48</v>
      </c>
      <c r="K100" s="130">
        <v>3575571.24</v>
      </c>
      <c r="L100" s="167">
        <f t="shared" si="13"/>
        <v>822381.3852000001</v>
      </c>
      <c r="M100" s="130">
        <v>2068263.84</v>
      </c>
      <c r="N100" s="168">
        <f t="shared" si="14"/>
        <v>475700.6832</v>
      </c>
      <c r="O100" s="132">
        <f t="shared" si="15"/>
        <v>0.1788231135876471</v>
      </c>
    </row>
    <row r="101" spans="1:15" ht="12.75" customHeight="1">
      <c r="A101" s="165"/>
      <c r="B101" s="77"/>
      <c r="C101" s="79" t="s">
        <v>135</v>
      </c>
      <c r="D101" s="79" t="s">
        <v>39</v>
      </c>
      <c r="E101" s="166" t="s">
        <v>240</v>
      </c>
      <c r="F101" s="79" t="s">
        <v>411</v>
      </c>
      <c r="G101" s="79" t="s">
        <v>500</v>
      </c>
      <c r="H101" s="79">
        <v>1</v>
      </c>
      <c r="I101" s="130">
        <v>4416210</v>
      </c>
      <c r="J101" s="167">
        <f t="shared" si="12"/>
        <v>4416210</v>
      </c>
      <c r="K101" s="130">
        <v>2758096.58</v>
      </c>
      <c r="L101" s="167">
        <f t="shared" si="13"/>
        <v>2758096.58</v>
      </c>
      <c r="M101" s="130">
        <v>2496657.07</v>
      </c>
      <c r="N101" s="168">
        <f t="shared" si="14"/>
        <v>2496657.07</v>
      </c>
      <c r="O101" s="132">
        <f t="shared" si="15"/>
        <v>0.5653392999879987</v>
      </c>
    </row>
    <row r="102" spans="1:15" ht="12.75" customHeight="1">
      <c r="A102" s="165"/>
      <c r="B102" s="77"/>
      <c r="C102" s="79" t="s">
        <v>135</v>
      </c>
      <c r="D102" s="79" t="s">
        <v>39</v>
      </c>
      <c r="E102" s="166" t="s">
        <v>241</v>
      </c>
      <c r="F102" s="79" t="s">
        <v>411</v>
      </c>
      <c r="G102" s="79" t="s">
        <v>495</v>
      </c>
      <c r="H102" s="79">
        <v>0.23</v>
      </c>
      <c r="I102" s="130">
        <v>3500000</v>
      </c>
      <c r="J102" s="167">
        <f t="shared" si="12"/>
        <v>805000</v>
      </c>
      <c r="K102" s="130">
        <v>2464993</v>
      </c>
      <c r="L102" s="167">
        <f t="shared" si="13"/>
        <v>566948.39</v>
      </c>
      <c r="M102" s="130">
        <v>2272757</v>
      </c>
      <c r="N102" s="168">
        <f t="shared" si="14"/>
        <v>522734.11000000004</v>
      </c>
      <c r="O102" s="132">
        <f t="shared" si="15"/>
        <v>0.6493591428571429</v>
      </c>
    </row>
    <row r="103" spans="1:15" ht="12.75" customHeight="1">
      <c r="A103" s="165"/>
      <c r="B103" s="77"/>
      <c r="C103" s="79" t="s">
        <v>135</v>
      </c>
      <c r="D103" s="79" t="s">
        <v>39</v>
      </c>
      <c r="E103" s="166" t="s">
        <v>242</v>
      </c>
      <c r="F103" s="79" t="s">
        <v>411</v>
      </c>
      <c r="G103" s="79" t="s">
        <v>495</v>
      </c>
      <c r="H103" s="79">
        <v>0.23</v>
      </c>
      <c r="I103" s="130">
        <v>1000000</v>
      </c>
      <c r="J103" s="167">
        <f t="shared" si="12"/>
        <v>230000</v>
      </c>
      <c r="K103" s="130">
        <v>406300</v>
      </c>
      <c r="L103" s="167">
        <f t="shared" si="13"/>
        <v>93449</v>
      </c>
      <c r="M103" s="130">
        <v>400000</v>
      </c>
      <c r="N103" s="168">
        <f t="shared" si="14"/>
        <v>92000</v>
      </c>
      <c r="O103" s="132">
        <f t="shared" si="15"/>
        <v>0.4</v>
      </c>
    </row>
    <row r="104" spans="1:15" ht="12.75" customHeight="1">
      <c r="A104" s="165"/>
      <c r="B104" s="77"/>
      <c r="C104" s="79" t="s">
        <v>135</v>
      </c>
      <c r="D104" s="79" t="s">
        <v>39</v>
      </c>
      <c r="E104" s="166" t="s">
        <v>243</v>
      </c>
      <c r="F104" s="79" t="s">
        <v>411</v>
      </c>
      <c r="G104" s="79" t="s">
        <v>500</v>
      </c>
      <c r="H104" s="79">
        <v>1</v>
      </c>
      <c r="I104" s="130">
        <v>3416200</v>
      </c>
      <c r="J104" s="167">
        <f t="shared" si="12"/>
        <v>3416200</v>
      </c>
      <c r="K104" s="130">
        <v>2125336</v>
      </c>
      <c r="L104" s="167">
        <f t="shared" si="13"/>
        <v>2125336</v>
      </c>
      <c r="M104" s="130">
        <v>1998802.23</v>
      </c>
      <c r="N104" s="168">
        <f t="shared" si="14"/>
        <v>1998802.23</v>
      </c>
      <c r="O104" s="132">
        <f t="shared" si="15"/>
        <v>0.5850952022715298</v>
      </c>
    </row>
    <row r="105" spans="1:15" ht="12.75" customHeight="1">
      <c r="A105" s="165"/>
      <c r="B105" s="77"/>
      <c r="C105" s="79" t="s">
        <v>135</v>
      </c>
      <c r="D105" s="79" t="s">
        <v>39</v>
      </c>
      <c r="E105" s="166" t="s">
        <v>244</v>
      </c>
      <c r="F105" s="79" t="s">
        <v>411</v>
      </c>
      <c r="G105" s="79" t="s">
        <v>495</v>
      </c>
      <c r="H105" s="79">
        <v>0.23</v>
      </c>
      <c r="I105" s="130">
        <v>2920200</v>
      </c>
      <c r="J105" s="167">
        <f t="shared" si="12"/>
        <v>671646</v>
      </c>
      <c r="K105" s="130">
        <v>1177589</v>
      </c>
      <c r="L105" s="167">
        <f t="shared" si="13"/>
        <v>270845.47000000003</v>
      </c>
      <c r="M105" s="130">
        <v>1044581.6</v>
      </c>
      <c r="N105" s="168">
        <f t="shared" si="14"/>
        <v>240253.768</v>
      </c>
      <c r="O105" s="132">
        <f t="shared" si="15"/>
        <v>0.3577089240462982</v>
      </c>
    </row>
    <row r="106" spans="1:15" ht="12.75" customHeight="1">
      <c r="A106" s="165"/>
      <c r="B106" s="77"/>
      <c r="C106" s="79" t="s">
        <v>135</v>
      </c>
      <c r="D106" s="79" t="s">
        <v>39</v>
      </c>
      <c r="E106" s="166" t="s">
        <v>245</v>
      </c>
      <c r="F106" s="79" t="s">
        <v>411</v>
      </c>
      <c r="G106" s="79" t="s">
        <v>495</v>
      </c>
      <c r="H106" s="79">
        <v>0.23</v>
      </c>
      <c r="I106" s="130">
        <v>2000000</v>
      </c>
      <c r="J106" s="167">
        <f t="shared" si="12"/>
        <v>460000</v>
      </c>
      <c r="K106" s="130">
        <v>0</v>
      </c>
      <c r="L106" s="167">
        <f t="shared" si="13"/>
        <v>0</v>
      </c>
      <c r="M106" s="130">
        <v>0</v>
      </c>
      <c r="N106" s="168">
        <f t="shared" si="14"/>
        <v>0</v>
      </c>
      <c r="O106" s="132">
        <f t="shared" si="15"/>
        <v>0</v>
      </c>
    </row>
    <row r="107" spans="1:15" ht="12.75" customHeight="1">
      <c r="A107" s="165"/>
      <c r="B107" s="77"/>
      <c r="C107" s="79" t="s">
        <v>135</v>
      </c>
      <c r="D107" s="79" t="s">
        <v>39</v>
      </c>
      <c r="E107" s="166" t="s">
        <v>246</v>
      </c>
      <c r="F107" s="79" t="s">
        <v>411</v>
      </c>
      <c r="G107" s="79" t="s">
        <v>495</v>
      </c>
      <c r="H107" s="79">
        <v>0.23</v>
      </c>
      <c r="I107" s="130">
        <v>500000</v>
      </c>
      <c r="J107" s="167">
        <f t="shared" si="12"/>
        <v>115000</v>
      </c>
      <c r="K107" s="130">
        <v>6300</v>
      </c>
      <c r="L107" s="167">
        <f t="shared" si="13"/>
        <v>1449</v>
      </c>
      <c r="M107" s="130">
        <v>0</v>
      </c>
      <c r="N107" s="168">
        <f t="shared" si="14"/>
        <v>0</v>
      </c>
      <c r="O107" s="132">
        <f t="shared" si="15"/>
        <v>0</v>
      </c>
    </row>
    <row r="108" spans="1:15" ht="12.75" customHeight="1">
      <c r="A108" s="165"/>
      <c r="B108" s="77"/>
      <c r="C108" s="79" t="s">
        <v>135</v>
      </c>
      <c r="D108" s="79" t="s">
        <v>39</v>
      </c>
      <c r="E108" s="166" t="s">
        <v>247</v>
      </c>
      <c r="F108" s="79" t="s">
        <v>411</v>
      </c>
      <c r="G108" s="79" t="s">
        <v>495</v>
      </c>
      <c r="H108" s="79">
        <v>0.23</v>
      </c>
      <c r="I108" s="130">
        <v>800000</v>
      </c>
      <c r="J108" s="167">
        <f t="shared" si="12"/>
        <v>184000</v>
      </c>
      <c r="K108" s="130">
        <v>32000</v>
      </c>
      <c r="L108" s="167">
        <f t="shared" si="13"/>
        <v>7360</v>
      </c>
      <c r="M108" s="130">
        <v>32000</v>
      </c>
      <c r="N108" s="168">
        <f t="shared" si="14"/>
        <v>7360</v>
      </c>
      <c r="O108" s="132">
        <f t="shared" si="15"/>
        <v>0.04</v>
      </c>
    </row>
    <row r="109" spans="1:15" ht="12.75" customHeight="1">
      <c r="A109" s="165"/>
      <c r="B109" s="77"/>
      <c r="C109" s="79" t="s">
        <v>135</v>
      </c>
      <c r="D109" s="79" t="s">
        <v>39</v>
      </c>
      <c r="E109" s="166" t="s">
        <v>248</v>
      </c>
      <c r="F109" s="79" t="s">
        <v>411</v>
      </c>
      <c r="G109" s="79" t="s">
        <v>495</v>
      </c>
      <c r="H109" s="79">
        <v>0.23</v>
      </c>
      <c r="I109" s="130">
        <v>800000</v>
      </c>
      <c r="J109" s="167">
        <f t="shared" si="12"/>
        <v>184000</v>
      </c>
      <c r="K109" s="130">
        <v>600000</v>
      </c>
      <c r="L109" s="167">
        <f t="shared" si="13"/>
        <v>138000</v>
      </c>
      <c r="M109" s="130">
        <v>600000</v>
      </c>
      <c r="N109" s="168">
        <f t="shared" si="14"/>
        <v>138000</v>
      </c>
      <c r="O109" s="132">
        <f t="shared" si="15"/>
        <v>0.75</v>
      </c>
    </row>
    <row r="110" spans="1:15" ht="12.75" customHeight="1">
      <c r="A110" s="165"/>
      <c r="B110" s="77"/>
      <c r="C110" s="79" t="s">
        <v>135</v>
      </c>
      <c r="D110" s="79" t="s">
        <v>39</v>
      </c>
      <c r="E110" s="166" t="s">
        <v>249</v>
      </c>
      <c r="F110" s="79" t="s">
        <v>411</v>
      </c>
      <c r="G110" s="79" t="s">
        <v>495</v>
      </c>
      <c r="H110" s="79">
        <v>0.23</v>
      </c>
      <c r="I110" s="130">
        <v>1000000</v>
      </c>
      <c r="J110" s="167">
        <f t="shared" si="12"/>
        <v>230000</v>
      </c>
      <c r="K110" s="130">
        <v>6300</v>
      </c>
      <c r="L110" s="167">
        <f t="shared" si="13"/>
        <v>1449</v>
      </c>
      <c r="M110" s="130">
        <v>0</v>
      </c>
      <c r="N110" s="168">
        <f t="shared" si="14"/>
        <v>0</v>
      </c>
      <c r="O110" s="132">
        <f t="shared" si="15"/>
        <v>0</v>
      </c>
    </row>
    <row r="111" spans="1:15" ht="12.75" customHeight="1">
      <c r="A111" s="165"/>
      <c r="B111" s="77"/>
      <c r="C111" s="79" t="s">
        <v>135</v>
      </c>
      <c r="D111" s="79" t="s">
        <v>39</v>
      </c>
      <c r="E111" s="166" t="s">
        <v>250</v>
      </c>
      <c r="F111" s="79" t="s">
        <v>411</v>
      </c>
      <c r="G111" s="79" t="s">
        <v>495</v>
      </c>
      <c r="H111" s="79">
        <v>0.23</v>
      </c>
      <c r="I111" s="130">
        <v>16000000</v>
      </c>
      <c r="J111" s="167">
        <f t="shared" si="12"/>
        <v>3680000</v>
      </c>
      <c r="K111" s="130">
        <v>15244509.89</v>
      </c>
      <c r="L111" s="167">
        <f t="shared" si="13"/>
        <v>3506237.2747000004</v>
      </c>
      <c r="M111" s="130">
        <v>10211147.9</v>
      </c>
      <c r="N111" s="168">
        <f t="shared" si="14"/>
        <v>2348564.017</v>
      </c>
      <c r="O111" s="132">
        <f t="shared" si="15"/>
        <v>0.63819674375</v>
      </c>
    </row>
    <row r="112" spans="1:15" ht="12.75" customHeight="1">
      <c r="A112" s="165"/>
      <c r="B112" s="77"/>
      <c r="C112" s="79" t="s">
        <v>135</v>
      </c>
      <c r="D112" s="79" t="s">
        <v>39</v>
      </c>
      <c r="E112" s="166" t="s">
        <v>251</v>
      </c>
      <c r="F112" s="79" t="s">
        <v>411</v>
      </c>
      <c r="G112" s="79" t="s">
        <v>495</v>
      </c>
      <c r="H112" s="79">
        <v>0.23</v>
      </c>
      <c r="I112" s="130">
        <v>9000000</v>
      </c>
      <c r="J112" s="167">
        <f t="shared" si="12"/>
        <v>2070000</v>
      </c>
      <c r="K112" s="130">
        <v>8666781.69</v>
      </c>
      <c r="L112" s="167">
        <f t="shared" si="13"/>
        <v>1993359.7887</v>
      </c>
      <c r="M112" s="130">
        <v>7617858.9</v>
      </c>
      <c r="N112" s="168">
        <f t="shared" si="14"/>
        <v>1752107.5470000003</v>
      </c>
      <c r="O112" s="132">
        <f t="shared" si="15"/>
        <v>0.8464287666666668</v>
      </c>
    </row>
    <row r="113" spans="1:15" ht="12.75" customHeight="1">
      <c r="A113" s="165"/>
      <c r="B113" s="77"/>
      <c r="C113" s="79" t="s">
        <v>135</v>
      </c>
      <c r="D113" s="79" t="s">
        <v>39</v>
      </c>
      <c r="E113" s="166" t="s">
        <v>252</v>
      </c>
      <c r="F113" s="79" t="s">
        <v>411</v>
      </c>
      <c r="G113" s="79" t="s">
        <v>495</v>
      </c>
      <c r="H113" s="79">
        <v>0.23</v>
      </c>
      <c r="I113" s="130">
        <v>5000000</v>
      </c>
      <c r="J113" s="167">
        <f t="shared" si="12"/>
        <v>1150000</v>
      </c>
      <c r="K113" s="130">
        <v>3036213.23</v>
      </c>
      <c r="L113" s="167">
        <f t="shared" si="13"/>
        <v>698329.0429</v>
      </c>
      <c r="M113" s="130">
        <v>2609637.23</v>
      </c>
      <c r="N113" s="168">
        <f t="shared" si="14"/>
        <v>600216.5629</v>
      </c>
      <c r="O113" s="132">
        <f t="shared" si="15"/>
        <v>0.521927446</v>
      </c>
    </row>
    <row r="114" spans="1:15" ht="12.75" customHeight="1">
      <c r="A114" s="165"/>
      <c r="B114" s="77"/>
      <c r="C114" s="79" t="s">
        <v>135</v>
      </c>
      <c r="D114" s="79" t="s">
        <v>39</v>
      </c>
      <c r="E114" s="166" t="s">
        <v>253</v>
      </c>
      <c r="F114" s="79" t="s">
        <v>232</v>
      </c>
      <c r="G114" s="79" t="s">
        <v>495</v>
      </c>
      <c r="H114" s="79">
        <v>0.23</v>
      </c>
      <c r="I114" s="130">
        <v>12000000</v>
      </c>
      <c r="J114" s="167">
        <f t="shared" si="12"/>
        <v>2760000</v>
      </c>
      <c r="K114" s="130">
        <v>8153308.94</v>
      </c>
      <c r="L114" s="167">
        <f t="shared" si="13"/>
        <v>1875261.0562000002</v>
      </c>
      <c r="M114" s="130">
        <v>8152708.94</v>
      </c>
      <c r="N114" s="168">
        <f t="shared" si="14"/>
        <v>1875123.0562000002</v>
      </c>
      <c r="O114" s="132">
        <f t="shared" si="15"/>
        <v>0.6793924116666668</v>
      </c>
    </row>
    <row r="115" spans="1:15" ht="12.75" customHeight="1">
      <c r="A115" s="165"/>
      <c r="B115" s="77"/>
      <c r="C115" s="79" t="s">
        <v>135</v>
      </c>
      <c r="D115" s="79" t="s">
        <v>39</v>
      </c>
      <c r="E115" s="166" t="s">
        <v>254</v>
      </c>
      <c r="F115" s="79" t="s">
        <v>411</v>
      </c>
      <c r="G115" s="79" t="s">
        <v>495</v>
      </c>
      <c r="H115" s="79">
        <v>0.23</v>
      </c>
      <c r="I115" s="130">
        <v>2000000</v>
      </c>
      <c r="J115" s="167">
        <f t="shared" si="12"/>
        <v>460000</v>
      </c>
      <c r="K115" s="130">
        <v>1054697.17</v>
      </c>
      <c r="L115" s="167">
        <f t="shared" si="13"/>
        <v>242580.3491</v>
      </c>
      <c r="M115" s="130">
        <v>1002491.17</v>
      </c>
      <c r="N115" s="168">
        <f t="shared" si="14"/>
        <v>230572.96910000002</v>
      </c>
      <c r="O115" s="132">
        <f t="shared" si="15"/>
        <v>0.501245585</v>
      </c>
    </row>
    <row r="116" spans="1:15" ht="12.75" customHeight="1">
      <c r="A116" s="165"/>
      <c r="B116" s="77"/>
      <c r="C116" s="79" t="s">
        <v>135</v>
      </c>
      <c r="D116" s="79" t="s">
        <v>39</v>
      </c>
      <c r="E116" s="166" t="s">
        <v>255</v>
      </c>
      <c r="F116" s="79" t="s">
        <v>411</v>
      </c>
      <c r="G116" s="79" t="s">
        <v>495</v>
      </c>
      <c r="H116" s="79">
        <v>0.23</v>
      </c>
      <c r="I116" s="130">
        <v>11000000</v>
      </c>
      <c r="J116" s="167">
        <f t="shared" si="12"/>
        <v>2530000</v>
      </c>
      <c r="K116" s="130">
        <v>9404152.43</v>
      </c>
      <c r="L116" s="167">
        <f t="shared" si="13"/>
        <v>2162955.0589</v>
      </c>
      <c r="M116" s="130">
        <v>7555574.65</v>
      </c>
      <c r="N116" s="168">
        <f t="shared" si="14"/>
        <v>1737782.1695</v>
      </c>
      <c r="O116" s="132">
        <f t="shared" si="15"/>
        <v>0.6868704227272727</v>
      </c>
    </row>
    <row r="117" spans="1:15" ht="12.75" customHeight="1">
      <c r="A117" s="165"/>
      <c r="B117" s="77"/>
      <c r="C117" s="79" t="s">
        <v>135</v>
      </c>
      <c r="D117" s="79" t="s">
        <v>39</v>
      </c>
      <c r="E117" s="166" t="s">
        <v>256</v>
      </c>
      <c r="F117" s="79" t="s">
        <v>411</v>
      </c>
      <c r="G117" s="79" t="s">
        <v>495</v>
      </c>
      <c r="H117" s="79">
        <v>0.23</v>
      </c>
      <c r="I117" s="130">
        <v>4050000</v>
      </c>
      <c r="J117" s="167">
        <f t="shared" si="12"/>
        <v>931500</v>
      </c>
      <c r="K117" s="130">
        <v>945800</v>
      </c>
      <c r="L117" s="167">
        <f t="shared" si="13"/>
        <v>217534</v>
      </c>
      <c r="M117" s="130">
        <v>941124.19</v>
      </c>
      <c r="N117" s="168">
        <f t="shared" si="14"/>
        <v>216458.5637</v>
      </c>
      <c r="O117" s="132">
        <f t="shared" si="15"/>
        <v>0.23237634320987655</v>
      </c>
    </row>
    <row r="118" spans="1:15" ht="25.5" customHeight="1">
      <c r="A118" s="165"/>
      <c r="B118" s="77"/>
      <c r="C118" s="79" t="s">
        <v>135</v>
      </c>
      <c r="D118" s="79" t="s">
        <v>39</v>
      </c>
      <c r="E118" s="166" t="s">
        <v>257</v>
      </c>
      <c r="F118" s="79" t="s">
        <v>459</v>
      </c>
      <c r="G118" s="79" t="s">
        <v>495</v>
      </c>
      <c r="H118" s="79">
        <v>0.23</v>
      </c>
      <c r="I118" s="130">
        <v>15785745</v>
      </c>
      <c r="J118" s="167">
        <f t="shared" si="12"/>
        <v>3630721.35</v>
      </c>
      <c r="K118" s="130">
        <v>12264557.11</v>
      </c>
      <c r="L118" s="167">
        <f t="shared" si="13"/>
        <v>2820848.1353</v>
      </c>
      <c r="M118" s="130">
        <v>11374056.73</v>
      </c>
      <c r="N118" s="168">
        <f t="shared" si="14"/>
        <v>2616033.0479</v>
      </c>
      <c r="O118" s="132">
        <f t="shared" si="15"/>
        <v>0.7205270787029691</v>
      </c>
    </row>
    <row r="119" spans="1:15" ht="25.5" customHeight="1">
      <c r="A119" s="165"/>
      <c r="B119" s="77"/>
      <c r="C119" s="79" t="s">
        <v>135</v>
      </c>
      <c r="D119" s="79" t="s">
        <v>39</v>
      </c>
      <c r="E119" s="166" t="s">
        <v>258</v>
      </c>
      <c r="F119" s="79" t="s">
        <v>459</v>
      </c>
      <c r="G119" s="79" t="s">
        <v>495</v>
      </c>
      <c r="H119" s="79">
        <v>0.23</v>
      </c>
      <c r="I119" s="130">
        <v>5700000</v>
      </c>
      <c r="J119" s="167">
        <f t="shared" si="12"/>
        <v>1311000</v>
      </c>
      <c r="K119" s="130">
        <v>5700000</v>
      </c>
      <c r="L119" s="167">
        <f t="shared" si="13"/>
        <v>1311000</v>
      </c>
      <c r="M119" s="130">
        <v>5700000</v>
      </c>
      <c r="N119" s="168">
        <f t="shared" si="14"/>
        <v>1311000</v>
      </c>
      <c r="O119" s="132">
        <f t="shared" si="15"/>
        <v>1</v>
      </c>
    </row>
    <row r="120" spans="1:15" ht="25.5" customHeight="1">
      <c r="A120" s="165"/>
      <c r="B120" s="77"/>
      <c r="C120" s="79" t="s">
        <v>135</v>
      </c>
      <c r="D120" s="79" t="s">
        <v>39</v>
      </c>
      <c r="E120" s="166" t="s">
        <v>259</v>
      </c>
      <c r="F120" s="79" t="s">
        <v>459</v>
      </c>
      <c r="G120" s="79" t="s">
        <v>495</v>
      </c>
      <c r="H120" s="79">
        <v>0.23</v>
      </c>
      <c r="I120" s="130">
        <v>90000000</v>
      </c>
      <c r="J120" s="167">
        <f t="shared" si="12"/>
        <v>20700000</v>
      </c>
      <c r="K120" s="130">
        <v>90000000</v>
      </c>
      <c r="L120" s="167">
        <f t="shared" si="13"/>
        <v>20700000</v>
      </c>
      <c r="M120" s="130">
        <v>90000000</v>
      </c>
      <c r="N120" s="168">
        <f t="shared" si="14"/>
        <v>20700000</v>
      </c>
      <c r="O120" s="132">
        <f t="shared" si="15"/>
        <v>1</v>
      </c>
    </row>
    <row r="121" spans="1:15" ht="25.5" customHeight="1">
      <c r="A121" s="165"/>
      <c r="B121" s="77"/>
      <c r="C121" s="79" t="s">
        <v>135</v>
      </c>
      <c r="D121" s="79" t="s">
        <v>39</v>
      </c>
      <c r="E121" s="166" t="s">
        <v>260</v>
      </c>
      <c r="F121" s="79" t="s">
        <v>459</v>
      </c>
      <c r="G121" s="79" t="s">
        <v>495</v>
      </c>
      <c r="H121" s="79">
        <v>0.23</v>
      </c>
      <c r="I121" s="130">
        <v>14800000</v>
      </c>
      <c r="J121" s="167">
        <f t="shared" si="12"/>
        <v>3404000</v>
      </c>
      <c r="K121" s="130">
        <v>14800000</v>
      </c>
      <c r="L121" s="167">
        <f t="shared" si="13"/>
        <v>3404000</v>
      </c>
      <c r="M121" s="130">
        <v>14800000</v>
      </c>
      <c r="N121" s="168">
        <f t="shared" si="14"/>
        <v>3404000</v>
      </c>
      <c r="O121" s="132">
        <f t="shared" si="15"/>
        <v>1</v>
      </c>
    </row>
    <row r="122" spans="1:15" ht="12.75" customHeight="1">
      <c r="A122" s="165"/>
      <c r="B122" s="77"/>
      <c r="C122" s="79" t="s">
        <v>135</v>
      </c>
      <c r="D122" s="79" t="s">
        <v>39</v>
      </c>
      <c r="E122" s="166" t="s">
        <v>261</v>
      </c>
      <c r="F122" s="79" t="s">
        <v>411</v>
      </c>
      <c r="G122" s="79" t="s">
        <v>495</v>
      </c>
      <c r="H122" s="79">
        <v>0.23</v>
      </c>
      <c r="I122" s="130">
        <v>16500000</v>
      </c>
      <c r="J122" s="167">
        <f t="shared" si="12"/>
        <v>3795000</v>
      </c>
      <c r="K122" s="130">
        <v>15374750</v>
      </c>
      <c r="L122" s="167">
        <f t="shared" si="13"/>
        <v>3536192.5</v>
      </c>
      <c r="M122" s="130">
        <v>15374750</v>
      </c>
      <c r="N122" s="168">
        <f t="shared" si="14"/>
        <v>3536192.5</v>
      </c>
      <c r="O122" s="132">
        <f t="shared" si="15"/>
        <v>0.9318030303030304</v>
      </c>
    </row>
    <row r="123" spans="1:15" ht="25.5" customHeight="1">
      <c r="A123" s="165"/>
      <c r="B123" s="77"/>
      <c r="C123" s="79" t="s">
        <v>135</v>
      </c>
      <c r="D123" s="79" t="s">
        <v>39</v>
      </c>
      <c r="E123" s="166" t="s">
        <v>262</v>
      </c>
      <c r="F123" s="79" t="s">
        <v>263</v>
      </c>
      <c r="G123" s="79" t="s">
        <v>495</v>
      </c>
      <c r="H123" s="79">
        <v>0.23</v>
      </c>
      <c r="I123" s="130">
        <v>800000</v>
      </c>
      <c r="J123" s="167">
        <f t="shared" si="12"/>
        <v>184000</v>
      </c>
      <c r="K123" s="130">
        <v>0</v>
      </c>
      <c r="L123" s="167">
        <f t="shared" si="13"/>
        <v>0</v>
      </c>
      <c r="M123" s="130">
        <v>0</v>
      </c>
      <c r="N123" s="168">
        <f t="shared" si="14"/>
        <v>0</v>
      </c>
      <c r="O123" s="132">
        <f t="shared" si="15"/>
        <v>0</v>
      </c>
    </row>
    <row r="124" spans="1:15" ht="12.75" customHeight="1">
      <c r="A124" s="165"/>
      <c r="B124" s="77"/>
      <c r="C124" s="79" t="s">
        <v>135</v>
      </c>
      <c r="D124" s="79" t="s">
        <v>39</v>
      </c>
      <c r="E124" s="166" t="s">
        <v>264</v>
      </c>
      <c r="F124" s="79" t="s">
        <v>411</v>
      </c>
      <c r="G124" s="79" t="s">
        <v>495</v>
      </c>
      <c r="H124" s="79">
        <v>0.23</v>
      </c>
      <c r="I124" s="130">
        <v>42831837</v>
      </c>
      <c r="J124" s="167">
        <f t="shared" si="12"/>
        <v>9851322.51</v>
      </c>
      <c r="K124" s="130">
        <v>36511990.56</v>
      </c>
      <c r="L124" s="167">
        <f t="shared" si="13"/>
        <v>8397757.8288</v>
      </c>
      <c r="M124" s="130">
        <v>33337587.81</v>
      </c>
      <c r="N124" s="168">
        <f t="shared" si="14"/>
        <v>7667645.1963</v>
      </c>
      <c r="O124" s="132">
        <f t="shared" si="15"/>
        <v>0.7783366333318835</v>
      </c>
    </row>
    <row r="125" spans="1:15" ht="63.75" customHeight="1">
      <c r="A125" s="165"/>
      <c r="B125" s="77"/>
      <c r="C125" s="79" t="s">
        <v>135</v>
      </c>
      <c r="D125" s="79" t="s">
        <v>575</v>
      </c>
      <c r="E125" s="166" t="s">
        <v>265</v>
      </c>
      <c r="F125" s="79" t="s">
        <v>411</v>
      </c>
      <c r="G125" s="79" t="s">
        <v>495</v>
      </c>
      <c r="H125" s="79">
        <v>0.23</v>
      </c>
      <c r="I125" s="130">
        <v>9292808</v>
      </c>
      <c r="J125" s="167">
        <f t="shared" si="12"/>
        <v>2137345.8400000003</v>
      </c>
      <c r="K125" s="130">
        <v>2013665.45</v>
      </c>
      <c r="L125" s="167">
        <f t="shared" si="13"/>
        <v>463143.05350000004</v>
      </c>
      <c r="M125" s="130">
        <v>1595792.27</v>
      </c>
      <c r="N125" s="168">
        <f t="shared" si="14"/>
        <v>367032.2221</v>
      </c>
      <c r="O125" s="132">
        <f t="shared" si="15"/>
        <v>0.1717233660697606</v>
      </c>
    </row>
    <row r="126" spans="1:15" ht="63.75" customHeight="1">
      <c r="A126" s="164"/>
      <c r="B126" s="78"/>
      <c r="C126" s="79" t="s">
        <v>135</v>
      </c>
      <c r="D126" s="79" t="s">
        <v>575</v>
      </c>
      <c r="E126" s="166" t="s">
        <v>266</v>
      </c>
      <c r="F126" s="79" t="s">
        <v>411</v>
      </c>
      <c r="G126" s="79" t="s">
        <v>495</v>
      </c>
      <c r="H126" s="79">
        <v>0.23</v>
      </c>
      <c r="I126" s="130">
        <v>320000</v>
      </c>
      <c r="J126" s="167">
        <f t="shared" si="12"/>
        <v>73600</v>
      </c>
      <c r="K126" s="130">
        <v>0</v>
      </c>
      <c r="L126" s="167">
        <f t="shared" si="13"/>
        <v>0</v>
      </c>
      <c r="M126" s="130">
        <v>0</v>
      </c>
      <c r="N126" s="168">
        <f t="shared" si="14"/>
        <v>0</v>
      </c>
      <c r="O126" s="132">
        <f t="shared" si="15"/>
        <v>0</v>
      </c>
    </row>
    <row r="127" spans="1:15" ht="12.75" customHeight="1">
      <c r="A127" s="106" t="s">
        <v>555</v>
      </c>
      <c r="B127" s="107"/>
      <c r="C127" s="79"/>
      <c r="D127" s="79"/>
      <c r="E127" s="170"/>
      <c r="F127" s="172"/>
      <c r="G127" s="172"/>
      <c r="H127" s="171"/>
      <c r="I127" s="173">
        <f aca="true" t="shared" si="16" ref="I127:N127">SUM(I2:I126)</f>
        <v>486730640</v>
      </c>
      <c r="J127" s="174">
        <f t="shared" si="16"/>
        <v>123107182.89999999</v>
      </c>
      <c r="K127" s="173">
        <f t="shared" si="16"/>
        <v>376787072.29</v>
      </c>
      <c r="L127" s="175">
        <f t="shared" si="16"/>
        <v>94372766.9253</v>
      </c>
      <c r="M127" s="173">
        <f t="shared" si="16"/>
        <v>346250501.28999996</v>
      </c>
      <c r="N127" s="175">
        <f t="shared" si="16"/>
        <v>86660616.67369999</v>
      </c>
      <c r="O127" s="157">
        <f t="shared" si="15"/>
        <v>0.703944437946358</v>
      </c>
    </row>
    <row r="128" spans="3:14" ht="15.75" customHeight="1">
      <c r="C128" s="114"/>
      <c r="E128" s="24"/>
      <c r="L128" s="176"/>
      <c r="N128" s="176"/>
    </row>
    <row r="129" spans="3:14" ht="41.25" customHeight="1">
      <c r="C129" s="114"/>
      <c r="E129" s="177"/>
      <c r="L129" s="176"/>
      <c r="N129" s="176"/>
    </row>
    <row r="130" spans="3:14" ht="15.75" customHeight="1">
      <c r="C130" s="114"/>
      <c r="E130" s="24"/>
      <c r="L130" s="176"/>
      <c r="N130" s="176"/>
    </row>
    <row r="131" spans="3:14" ht="15.75" customHeight="1">
      <c r="C131" s="114"/>
      <c r="E131" s="24"/>
      <c r="L131" s="176"/>
      <c r="N131" s="176"/>
    </row>
    <row r="132" spans="3:14" ht="15.75" customHeight="1">
      <c r="C132" s="114"/>
      <c r="E132" s="24"/>
      <c r="L132" s="176"/>
      <c r="N132" s="176"/>
    </row>
    <row r="133" spans="3:14" ht="15.75" customHeight="1">
      <c r="C133" s="114"/>
      <c r="E133" s="24"/>
      <c r="L133" s="176"/>
      <c r="N133" s="176"/>
    </row>
    <row r="134" spans="3:14" ht="15.75" customHeight="1">
      <c r="C134" s="114"/>
      <c r="E134" s="24"/>
      <c r="L134" s="176"/>
      <c r="N134" s="176"/>
    </row>
    <row r="135" spans="3:14" ht="15.75" customHeight="1">
      <c r="C135" s="114"/>
      <c r="E135" s="24"/>
      <c r="L135" s="176"/>
      <c r="N135" s="176"/>
    </row>
    <row r="136" spans="3:14" ht="15.75" customHeight="1">
      <c r="C136" s="114"/>
      <c r="E136" s="24"/>
      <c r="L136" s="176"/>
      <c r="N136" s="176"/>
    </row>
    <row r="137" spans="3:14" ht="15.75" customHeight="1">
      <c r="C137" s="114"/>
      <c r="E137" s="24"/>
      <c r="L137" s="176"/>
      <c r="N137" s="176"/>
    </row>
    <row r="138" spans="3:14" ht="15.75" customHeight="1">
      <c r="C138" s="114"/>
      <c r="E138" s="24"/>
      <c r="L138" s="176"/>
      <c r="N138" s="176"/>
    </row>
    <row r="139" spans="3:14" ht="15.75" customHeight="1">
      <c r="C139" s="114"/>
      <c r="E139" s="24"/>
      <c r="L139" s="176"/>
      <c r="N139" s="176"/>
    </row>
    <row r="140" spans="3:14" ht="15.75" customHeight="1">
      <c r="C140" s="114"/>
      <c r="E140" s="24"/>
      <c r="L140" s="176"/>
      <c r="N140" s="176"/>
    </row>
    <row r="141" spans="3:14" ht="15.75" customHeight="1">
      <c r="C141" s="114"/>
      <c r="E141" s="24"/>
      <c r="L141" s="176"/>
      <c r="N141" s="176"/>
    </row>
    <row r="142" spans="3:14" ht="15.75" customHeight="1">
      <c r="C142" s="114"/>
      <c r="E142" s="24"/>
      <c r="L142" s="176"/>
      <c r="N142" s="176"/>
    </row>
    <row r="143" spans="3:14" ht="15.75" customHeight="1">
      <c r="C143" s="114"/>
      <c r="E143" s="24"/>
      <c r="L143" s="176"/>
      <c r="N143" s="176"/>
    </row>
    <row r="144" spans="3:14" ht="15.75" customHeight="1">
      <c r="C144" s="114"/>
      <c r="E144" s="24"/>
      <c r="L144" s="176"/>
      <c r="N144" s="176"/>
    </row>
    <row r="145" spans="3:14" ht="15.75" customHeight="1">
      <c r="C145" s="114"/>
      <c r="E145" s="24"/>
      <c r="L145" s="176"/>
      <c r="N145" s="176"/>
    </row>
    <row r="146" spans="3:14" ht="15.75" customHeight="1">
      <c r="C146" s="114"/>
      <c r="E146" s="24"/>
      <c r="L146" s="176"/>
      <c r="N146" s="176"/>
    </row>
    <row r="147" spans="3:14" ht="15.75" customHeight="1">
      <c r="C147" s="114"/>
      <c r="E147" s="24"/>
      <c r="L147" s="176"/>
      <c r="N147" s="176"/>
    </row>
    <row r="148" spans="3:14" ht="15.75" customHeight="1">
      <c r="C148" s="114"/>
      <c r="E148" s="24"/>
      <c r="L148" s="176"/>
      <c r="N148" s="176"/>
    </row>
    <row r="149" spans="3:14" ht="15.75" customHeight="1">
      <c r="C149" s="114"/>
      <c r="E149" s="24"/>
      <c r="L149" s="176"/>
      <c r="N149" s="176"/>
    </row>
    <row r="150" spans="3:14" ht="15.75" customHeight="1">
      <c r="C150" s="114"/>
      <c r="E150" s="24"/>
      <c r="L150" s="176"/>
      <c r="N150" s="176"/>
    </row>
    <row r="151" spans="3:14" ht="15.75" customHeight="1">
      <c r="C151" s="114"/>
      <c r="E151" s="24"/>
      <c r="L151" s="176"/>
      <c r="N151" s="176"/>
    </row>
    <row r="152" spans="3:14" ht="15.75" customHeight="1">
      <c r="C152" s="114"/>
      <c r="E152" s="24"/>
      <c r="L152" s="176"/>
      <c r="N152" s="176"/>
    </row>
    <row r="153" spans="3:14" ht="15.75" customHeight="1">
      <c r="C153" s="114"/>
      <c r="E153" s="24"/>
      <c r="L153" s="176"/>
      <c r="N153" s="176"/>
    </row>
    <row r="154" spans="3:14" ht="15.75" customHeight="1">
      <c r="C154" s="114"/>
      <c r="E154" s="24"/>
      <c r="L154" s="176"/>
      <c r="N154" s="176"/>
    </row>
    <row r="155" spans="3:14" ht="15.75" customHeight="1">
      <c r="C155" s="114"/>
      <c r="E155" s="24"/>
      <c r="L155" s="176"/>
      <c r="N155" s="176"/>
    </row>
    <row r="156" spans="3:14" ht="15.75" customHeight="1">
      <c r="C156" s="114"/>
      <c r="E156" s="24"/>
      <c r="L156" s="176"/>
      <c r="N156" s="176"/>
    </row>
    <row r="157" spans="3:14" ht="15.75" customHeight="1">
      <c r="C157" s="114"/>
      <c r="E157" s="24"/>
      <c r="L157" s="176"/>
      <c r="N157" s="176"/>
    </row>
    <row r="158" spans="3:14" ht="15.75" customHeight="1">
      <c r="C158" s="114"/>
      <c r="E158" s="24"/>
      <c r="L158" s="176"/>
      <c r="N158" s="176"/>
    </row>
    <row r="159" spans="3:14" ht="15.75" customHeight="1">
      <c r="C159" s="114"/>
      <c r="E159" s="24"/>
      <c r="L159" s="176"/>
      <c r="N159" s="176"/>
    </row>
    <row r="160" spans="3:14" ht="15.75" customHeight="1">
      <c r="C160" s="114"/>
      <c r="E160" s="24"/>
      <c r="L160" s="176"/>
      <c r="N160" s="176"/>
    </row>
    <row r="161" spans="3:14" ht="15.75" customHeight="1">
      <c r="C161" s="114"/>
      <c r="E161" s="24"/>
      <c r="L161" s="176"/>
      <c r="N161" s="176"/>
    </row>
    <row r="162" spans="3:14" ht="15.75" customHeight="1">
      <c r="C162" s="114"/>
      <c r="E162" s="24"/>
      <c r="L162" s="176"/>
      <c r="N162" s="176"/>
    </row>
    <row r="163" spans="3:14" ht="15.75" customHeight="1">
      <c r="C163" s="114"/>
      <c r="E163" s="24"/>
      <c r="L163" s="176"/>
      <c r="N163" s="176"/>
    </row>
    <row r="164" spans="3:14" ht="15.75" customHeight="1">
      <c r="C164" s="114"/>
      <c r="E164" s="24"/>
      <c r="L164" s="176"/>
      <c r="N164" s="176"/>
    </row>
    <row r="165" spans="3:14" ht="15.75" customHeight="1">
      <c r="C165" s="114"/>
      <c r="E165" s="24"/>
      <c r="L165" s="176"/>
      <c r="N165" s="176"/>
    </row>
    <row r="166" spans="3:14" ht="15.75" customHeight="1">
      <c r="C166" s="114"/>
      <c r="E166" s="24"/>
      <c r="L166" s="176"/>
      <c r="N166" s="176"/>
    </row>
    <row r="167" spans="3:14" ht="15.75" customHeight="1">
      <c r="C167" s="114"/>
      <c r="E167" s="24"/>
      <c r="L167" s="176"/>
      <c r="N167" s="176"/>
    </row>
    <row r="168" spans="3:14" ht="15.75" customHeight="1">
      <c r="C168" s="114"/>
      <c r="E168" s="24"/>
      <c r="L168" s="176"/>
      <c r="N168" s="176"/>
    </row>
    <row r="169" spans="3:14" ht="15.75" customHeight="1">
      <c r="C169" s="114"/>
      <c r="E169" s="24"/>
      <c r="L169" s="176"/>
      <c r="N169" s="176"/>
    </row>
    <row r="170" spans="3:14" ht="15.75" customHeight="1">
      <c r="C170" s="114"/>
      <c r="E170" s="24"/>
      <c r="L170" s="176"/>
      <c r="N170" s="176"/>
    </row>
    <row r="171" spans="3:14" ht="15.75" customHeight="1">
      <c r="C171" s="114"/>
      <c r="E171" s="24"/>
      <c r="L171" s="176"/>
      <c r="N171" s="176"/>
    </row>
    <row r="172" spans="3:14" ht="15.75" customHeight="1">
      <c r="C172" s="114"/>
      <c r="E172" s="24"/>
      <c r="L172" s="176"/>
      <c r="N172" s="176"/>
    </row>
    <row r="173" spans="3:14" ht="15.75" customHeight="1">
      <c r="C173" s="114"/>
      <c r="E173" s="24"/>
      <c r="L173" s="176"/>
      <c r="N173" s="176"/>
    </row>
    <row r="174" spans="3:14" ht="15.75" customHeight="1">
      <c r="C174" s="114"/>
      <c r="E174" s="24"/>
      <c r="L174" s="176"/>
      <c r="N174" s="176"/>
    </row>
    <row r="175" spans="3:14" ht="15.75" customHeight="1">
      <c r="C175" s="114"/>
      <c r="E175" s="24"/>
      <c r="L175" s="176"/>
      <c r="N175" s="176"/>
    </row>
    <row r="176" spans="3:14" ht="15.75" customHeight="1">
      <c r="C176" s="114"/>
      <c r="E176" s="24"/>
      <c r="L176" s="176"/>
      <c r="N176" s="176"/>
    </row>
    <row r="177" spans="3:14" ht="15.75" customHeight="1">
      <c r="C177" s="114"/>
      <c r="E177" s="24"/>
      <c r="L177" s="176"/>
      <c r="N177" s="176"/>
    </row>
    <row r="178" spans="3:14" ht="15.75" customHeight="1">
      <c r="C178" s="114"/>
      <c r="E178" s="24"/>
      <c r="L178" s="176"/>
      <c r="N178" s="176"/>
    </row>
    <row r="179" spans="3:14" ht="15.75" customHeight="1">
      <c r="C179" s="114"/>
      <c r="E179" s="24"/>
      <c r="L179" s="176"/>
      <c r="N179" s="176"/>
    </row>
    <row r="180" spans="3:14" ht="15.75" customHeight="1">
      <c r="C180" s="114"/>
      <c r="E180" s="24"/>
      <c r="L180" s="176"/>
      <c r="N180" s="176"/>
    </row>
    <row r="181" spans="3:14" ht="15.75" customHeight="1">
      <c r="C181" s="114"/>
      <c r="E181" s="24"/>
      <c r="L181" s="176"/>
      <c r="N181" s="176"/>
    </row>
    <row r="182" spans="3:14" ht="15.75" customHeight="1">
      <c r="C182" s="114"/>
      <c r="E182" s="24"/>
      <c r="L182" s="176"/>
      <c r="N182" s="176"/>
    </row>
    <row r="183" spans="3:14" ht="15.75" customHeight="1">
      <c r="C183" s="114"/>
      <c r="E183" s="24"/>
      <c r="L183" s="176"/>
      <c r="N183" s="176"/>
    </row>
    <row r="184" spans="3:14" ht="15.75" customHeight="1">
      <c r="C184" s="114"/>
      <c r="E184" s="24"/>
      <c r="L184" s="176"/>
      <c r="N184" s="176"/>
    </row>
    <row r="185" spans="3:14" ht="15.75" customHeight="1">
      <c r="C185" s="114"/>
      <c r="E185" s="24"/>
      <c r="L185" s="176"/>
      <c r="N185" s="176"/>
    </row>
    <row r="186" spans="3:14" ht="15.75" customHeight="1">
      <c r="C186" s="114"/>
      <c r="E186" s="24"/>
      <c r="L186" s="176"/>
      <c r="N186" s="176"/>
    </row>
    <row r="187" spans="3:14" ht="15.75" customHeight="1">
      <c r="C187" s="114"/>
      <c r="E187" s="24"/>
      <c r="L187" s="176"/>
      <c r="N187" s="176"/>
    </row>
    <row r="188" spans="3:14" ht="15.75" customHeight="1">
      <c r="C188" s="114"/>
      <c r="E188" s="24"/>
      <c r="L188" s="176"/>
      <c r="N188" s="176"/>
    </row>
    <row r="189" spans="3:14" ht="15.75" customHeight="1">
      <c r="C189" s="114"/>
      <c r="E189" s="24"/>
      <c r="L189" s="176"/>
      <c r="N189" s="176"/>
    </row>
    <row r="190" spans="3:14" ht="15.75" customHeight="1">
      <c r="C190" s="114"/>
      <c r="E190" s="24"/>
      <c r="L190" s="176"/>
      <c r="N190" s="176"/>
    </row>
    <row r="191" spans="3:14" ht="15.75" customHeight="1">
      <c r="C191" s="114"/>
      <c r="E191" s="24"/>
      <c r="L191" s="176"/>
      <c r="N191" s="176"/>
    </row>
    <row r="192" spans="3:14" ht="15.75" customHeight="1">
      <c r="C192" s="114"/>
      <c r="E192" s="24"/>
      <c r="L192" s="176"/>
      <c r="N192" s="176"/>
    </row>
    <row r="193" spans="3:14" ht="15.75" customHeight="1">
      <c r="C193" s="114"/>
      <c r="E193" s="24"/>
      <c r="L193" s="176"/>
      <c r="N193" s="176"/>
    </row>
    <row r="194" spans="3:14" ht="15.75" customHeight="1">
      <c r="C194" s="114"/>
      <c r="E194" s="24"/>
      <c r="L194" s="176"/>
      <c r="N194" s="176"/>
    </row>
    <row r="195" spans="3:14" ht="15.75" customHeight="1">
      <c r="C195" s="114"/>
      <c r="E195" s="24"/>
      <c r="L195" s="176"/>
      <c r="N195" s="176"/>
    </row>
    <row r="196" spans="3:14" ht="15.75" customHeight="1">
      <c r="C196" s="114"/>
      <c r="E196" s="24"/>
      <c r="L196" s="176"/>
      <c r="N196" s="176"/>
    </row>
    <row r="197" spans="3:14" ht="15.75" customHeight="1">
      <c r="C197" s="114"/>
      <c r="E197" s="24"/>
      <c r="L197" s="176"/>
      <c r="N197" s="176"/>
    </row>
    <row r="198" spans="3:14" ht="15.75" customHeight="1">
      <c r="C198" s="114"/>
      <c r="E198" s="24"/>
      <c r="L198" s="176"/>
      <c r="N198" s="176"/>
    </row>
    <row r="199" spans="3:14" ht="15.75" customHeight="1">
      <c r="C199" s="114"/>
      <c r="E199" s="24"/>
      <c r="L199" s="176"/>
      <c r="N199" s="176"/>
    </row>
    <row r="200" spans="3:14" ht="15.75" customHeight="1">
      <c r="C200" s="114"/>
      <c r="E200" s="24"/>
      <c r="L200" s="176"/>
      <c r="N200" s="176"/>
    </row>
    <row r="201" spans="3:14" ht="15.75" customHeight="1">
      <c r="C201" s="114"/>
      <c r="E201" s="24"/>
      <c r="L201" s="176"/>
      <c r="N201" s="176"/>
    </row>
    <row r="202" spans="3:14" ht="15.75" customHeight="1">
      <c r="C202" s="114"/>
      <c r="E202" s="24"/>
      <c r="L202" s="176"/>
      <c r="N202" s="176"/>
    </row>
    <row r="203" spans="3:14" ht="15.75" customHeight="1">
      <c r="C203" s="114"/>
      <c r="E203" s="24"/>
      <c r="L203" s="176"/>
      <c r="N203" s="176"/>
    </row>
    <row r="204" spans="3:14" ht="15.75" customHeight="1">
      <c r="C204" s="114"/>
      <c r="E204" s="24"/>
      <c r="L204" s="176"/>
      <c r="N204" s="176"/>
    </row>
    <row r="205" spans="3:14" ht="15.75" customHeight="1">
      <c r="C205" s="114"/>
      <c r="E205" s="24"/>
      <c r="L205" s="176"/>
      <c r="N205" s="176"/>
    </row>
    <row r="206" spans="3:14" ht="15.75" customHeight="1">
      <c r="C206" s="114"/>
      <c r="E206" s="24"/>
      <c r="L206" s="176"/>
      <c r="N206" s="176"/>
    </row>
    <row r="207" spans="3:14" ht="15.75" customHeight="1">
      <c r="C207" s="114"/>
      <c r="E207" s="24"/>
      <c r="L207" s="176"/>
      <c r="N207" s="176"/>
    </row>
    <row r="208" spans="3:14" ht="15.75" customHeight="1">
      <c r="C208" s="114"/>
      <c r="E208" s="24"/>
      <c r="L208" s="176"/>
      <c r="N208" s="176"/>
    </row>
    <row r="209" spans="3:14" ht="15.75" customHeight="1">
      <c r="C209" s="114"/>
      <c r="E209" s="24"/>
      <c r="L209" s="176"/>
      <c r="N209" s="176"/>
    </row>
    <row r="210" spans="3:14" ht="15.75" customHeight="1">
      <c r="C210" s="114"/>
      <c r="E210" s="24"/>
      <c r="L210" s="176"/>
      <c r="N210" s="176"/>
    </row>
    <row r="211" spans="3:14" ht="15.75" customHeight="1">
      <c r="C211" s="114"/>
      <c r="E211" s="24"/>
      <c r="L211" s="176"/>
      <c r="N211" s="176"/>
    </row>
    <row r="212" spans="3:14" ht="15.75" customHeight="1">
      <c r="C212" s="114"/>
      <c r="E212" s="24"/>
      <c r="L212" s="176"/>
      <c r="N212" s="176"/>
    </row>
    <row r="213" spans="3:14" ht="15.75" customHeight="1">
      <c r="C213" s="114"/>
      <c r="E213" s="24"/>
      <c r="L213" s="176"/>
      <c r="N213" s="176"/>
    </row>
    <row r="214" spans="3:14" ht="15.75" customHeight="1">
      <c r="C214" s="114"/>
      <c r="E214" s="24"/>
      <c r="L214" s="176"/>
      <c r="N214" s="176"/>
    </row>
    <row r="215" spans="3:14" ht="15.75" customHeight="1">
      <c r="C215" s="114"/>
      <c r="E215" s="24"/>
      <c r="L215" s="176"/>
      <c r="N215" s="176"/>
    </row>
    <row r="216" spans="3:14" ht="15.75" customHeight="1">
      <c r="C216" s="114"/>
      <c r="E216" s="24"/>
      <c r="L216" s="176"/>
      <c r="N216" s="176"/>
    </row>
    <row r="217" spans="3:14" ht="15.75" customHeight="1">
      <c r="C217" s="114"/>
      <c r="E217" s="24"/>
      <c r="L217" s="176"/>
      <c r="N217" s="176"/>
    </row>
    <row r="218" spans="3:14" ht="15.75" customHeight="1">
      <c r="C218" s="114"/>
      <c r="E218" s="24"/>
      <c r="L218" s="176"/>
      <c r="N218" s="176"/>
    </row>
    <row r="219" spans="3:14" ht="15.75" customHeight="1">
      <c r="C219" s="114"/>
      <c r="E219" s="24"/>
      <c r="L219" s="176"/>
      <c r="N219" s="176"/>
    </row>
    <row r="220" spans="3:14" ht="15.75" customHeight="1">
      <c r="C220" s="114"/>
      <c r="E220" s="24"/>
      <c r="L220" s="176"/>
      <c r="N220" s="176"/>
    </row>
    <row r="221" spans="3:14" ht="15.75" customHeight="1">
      <c r="C221" s="114"/>
      <c r="E221" s="24"/>
      <c r="L221" s="176"/>
      <c r="N221" s="176"/>
    </row>
    <row r="222" spans="3:14" ht="15.75" customHeight="1">
      <c r="C222" s="114"/>
      <c r="E222" s="24"/>
      <c r="L222" s="176"/>
      <c r="N222" s="176"/>
    </row>
    <row r="223" spans="3:14" ht="15.75" customHeight="1">
      <c r="C223" s="114"/>
      <c r="E223" s="24"/>
      <c r="L223" s="176"/>
      <c r="N223" s="176"/>
    </row>
    <row r="224" spans="3:14" ht="15.75" customHeight="1">
      <c r="C224" s="114"/>
      <c r="E224" s="24"/>
      <c r="L224" s="176"/>
      <c r="N224" s="176"/>
    </row>
    <row r="225" spans="3:14" ht="15.75" customHeight="1">
      <c r="C225" s="114"/>
      <c r="E225" s="24"/>
      <c r="L225" s="176"/>
      <c r="N225" s="176"/>
    </row>
    <row r="226" spans="3:14" ht="15.75" customHeight="1">
      <c r="C226" s="114"/>
      <c r="E226" s="24"/>
      <c r="L226" s="176"/>
      <c r="N226" s="176"/>
    </row>
    <row r="227" spans="3:14" ht="15.75" customHeight="1">
      <c r="C227" s="114"/>
      <c r="E227" s="24"/>
      <c r="L227" s="176"/>
      <c r="N227" s="176"/>
    </row>
    <row r="228" spans="3:14" ht="15.75" customHeight="1">
      <c r="C228" s="114"/>
      <c r="E228" s="24"/>
      <c r="L228" s="176"/>
      <c r="N228" s="176"/>
    </row>
    <row r="229" spans="3:14" ht="15.75" customHeight="1">
      <c r="C229" s="114"/>
      <c r="E229" s="24"/>
      <c r="L229" s="176"/>
      <c r="N229" s="176"/>
    </row>
    <row r="230" spans="3:14" ht="15.75" customHeight="1">
      <c r="C230" s="114"/>
      <c r="E230" s="24"/>
      <c r="L230" s="176"/>
      <c r="N230" s="176"/>
    </row>
    <row r="231" spans="3:14" ht="15.75" customHeight="1">
      <c r="C231" s="114"/>
      <c r="E231" s="24"/>
      <c r="L231" s="176"/>
      <c r="N231" s="176"/>
    </row>
    <row r="232" spans="3:14" ht="15.75" customHeight="1">
      <c r="C232" s="114"/>
      <c r="E232" s="24"/>
      <c r="L232" s="176"/>
      <c r="N232" s="176"/>
    </row>
    <row r="233" spans="3:14" ht="15.75" customHeight="1">
      <c r="C233" s="114"/>
      <c r="E233" s="24"/>
      <c r="L233" s="176"/>
      <c r="N233" s="176"/>
    </row>
    <row r="234" spans="3:14" ht="15.75" customHeight="1">
      <c r="C234" s="114"/>
      <c r="E234" s="24"/>
      <c r="L234" s="176"/>
      <c r="N234" s="176"/>
    </row>
    <row r="235" spans="3:14" ht="15.75" customHeight="1">
      <c r="C235" s="114"/>
      <c r="E235" s="24"/>
      <c r="L235" s="176"/>
      <c r="N235" s="176"/>
    </row>
    <row r="236" spans="3:14" ht="15.75" customHeight="1">
      <c r="C236" s="114"/>
      <c r="E236" s="24"/>
      <c r="L236" s="176"/>
      <c r="N236" s="176"/>
    </row>
    <row r="237" spans="3:14" ht="15.75" customHeight="1">
      <c r="C237" s="114"/>
      <c r="E237" s="24"/>
      <c r="L237" s="176"/>
      <c r="N237" s="176"/>
    </row>
    <row r="238" spans="3:14" ht="15.75" customHeight="1">
      <c r="C238" s="114"/>
      <c r="E238" s="24"/>
      <c r="L238" s="176"/>
      <c r="N238" s="176"/>
    </row>
    <row r="239" spans="3:14" ht="15.75" customHeight="1">
      <c r="C239" s="114"/>
      <c r="E239" s="24"/>
      <c r="L239" s="176"/>
      <c r="N239" s="176"/>
    </row>
    <row r="240" spans="3:14" ht="15.75" customHeight="1">
      <c r="C240" s="114"/>
      <c r="E240" s="24"/>
      <c r="L240" s="176"/>
      <c r="N240" s="176"/>
    </row>
    <row r="241" spans="3:14" ht="15.75" customHeight="1">
      <c r="C241" s="114"/>
      <c r="E241" s="24"/>
      <c r="L241" s="176"/>
      <c r="N241" s="176"/>
    </row>
    <row r="242" spans="3:14" ht="15.75" customHeight="1">
      <c r="C242" s="114"/>
      <c r="E242" s="24"/>
      <c r="L242" s="176"/>
      <c r="N242" s="176"/>
    </row>
    <row r="243" spans="3:14" ht="15.75" customHeight="1">
      <c r="C243" s="114"/>
      <c r="E243" s="24"/>
      <c r="L243" s="176"/>
      <c r="N243" s="176"/>
    </row>
    <row r="244" spans="3:14" ht="15.75" customHeight="1">
      <c r="C244" s="114"/>
      <c r="E244" s="24"/>
      <c r="L244" s="176"/>
      <c r="N244" s="176"/>
    </row>
    <row r="245" spans="3:14" ht="15.75" customHeight="1">
      <c r="C245" s="114"/>
      <c r="E245" s="24"/>
      <c r="L245" s="176"/>
      <c r="N245" s="176"/>
    </row>
    <row r="246" spans="3:14" ht="15.75" customHeight="1">
      <c r="C246" s="114"/>
      <c r="E246" s="24"/>
      <c r="L246" s="176"/>
      <c r="N246" s="176"/>
    </row>
    <row r="247" spans="3:14" ht="15.75" customHeight="1">
      <c r="C247" s="114"/>
      <c r="E247" s="24"/>
      <c r="L247" s="176"/>
      <c r="N247" s="176"/>
    </row>
    <row r="248" spans="3:14" ht="15.75" customHeight="1">
      <c r="C248" s="114"/>
      <c r="E248" s="24"/>
      <c r="L248" s="176"/>
      <c r="N248" s="176"/>
    </row>
    <row r="249" spans="3:14" ht="15.75" customHeight="1">
      <c r="C249" s="114"/>
      <c r="E249" s="24"/>
      <c r="L249" s="176"/>
      <c r="N249" s="176"/>
    </row>
    <row r="250" spans="3:14" ht="15.75" customHeight="1">
      <c r="C250" s="114"/>
      <c r="E250" s="24"/>
      <c r="L250" s="176"/>
      <c r="N250" s="176"/>
    </row>
    <row r="251" spans="3:14" ht="15.75" customHeight="1">
      <c r="C251" s="114"/>
      <c r="E251" s="24"/>
      <c r="L251" s="176"/>
      <c r="N251" s="176"/>
    </row>
    <row r="252" spans="3:14" ht="15.75" customHeight="1">
      <c r="C252" s="114"/>
      <c r="E252" s="24"/>
      <c r="L252" s="176"/>
      <c r="N252" s="176"/>
    </row>
    <row r="253" spans="3:14" ht="15.75" customHeight="1">
      <c r="C253" s="114"/>
      <c r="E253" s="24"/>
      <c r="L253" s="176"/>
      <c r="N253" s="176"/>
    </row>
    <row r="254" spans="3:14" ht="15.75" customHeight="1">
      <c r="C254" s="114"/>
      <c r="E254" s="24"/>
      <c r="L254" s="176"/>
      <c r="N254" s="176"/>
    </row>
    <row r="255" spans="3:14" ht="15.75" customHeight="1">
      <c r="C255" s="114"/>
      <c r="E255" s="24"/>
      <c r="L255" s="176"/>
      <c r="N255" s="176"/>
    </row>
    <row r="256" spans="3:14" ht="15.75" customHeight="1">
      <c r="C256" s="114"/>
      <c r="E256" s="24"/>
      <c r="L256" s="176"/>
      <c r="N256" s="176"/>
    </row>
    <row r="257" spans="3:14" ht="15.75" customHeight="1">
      <c r="C257" s="114"/>
      <c r="E257" s="24"/>
      <c r="L257" s="176"/>
      <c r="N257" s="176"/>
    </row>
    <row r="258" spans="3:14" ht="15.75" customHeight="1">
      <c r="C258" s="114"/>
      <c r="E258" s="24"/>
      <c r="L258" s="176"/>
      <c r="N258" s="176"/>
    </row>
    <row r="259" spans="3:14" ht="15.75" customHeight="1">
      <c r="C259" s="114"/>
      <c r="E259" s="24"/>
      <c r="L259" s="176"/>
      <c r="N259" s="176"/>
    </row>
    <row r="260" spans="3:14" ht="15.75" customHeight="1">
      <c r="C260" s="114"/>
      <c r="E260" s="24"/>
      <c r="L260" s="176"/>
      <c r="N260" s="176"/>
    </row>
    <row r="261" spans="3:14" ht="15.75" customHeight="1">
      <c r="C261" s="114"/>
      <c r="E261" s="24"/>
      <c r="L261" s="176"/>
      <c r="N261" s="176"/>
    </row>
    <row r="262" spans="3:14" ht="15.75" customHeight="1">
      <c r="C262" s="114"/>
      <c r="E262" s="24"/>
      <c r="L262" s="176"/>
      <c r="N262" s="176"/>
    </row>
    <row r="263" spans="3:14" ht="15.75" customHeight="1">
      <c r="C263" s="114"/>
      <c r="E263" s="24"/>
      <c r="L263" s="176"/>
      <c r="N263" s="176"/>
    </row>
    <row r="264" spans="3:14" ht="15.75" customHeight="1">
      <c r="C264" s="114"/>
      <c r="E264" s="24"/>
      <c r="L264" s="176"/>
      <c r="N264" s="176"/>
    </row>
    <row r="265" spans="5:14" ht="15.75" customHeight="1">
      <c r="E265" s="24"/>
      <c r="L265" s="176"/>
      <c r="N265" s="176"/>
    </row>
    <row r="266" spans="5:14" ht="15.75" customHeight="1">
      <c r="E266" s="24"/>
      <c r="L266" s="176"/>
      <c r="N266" s="176"/>
    </row>
    <row r="267" spans="5:14" ht="15.75" customHeight="1">
      <c r="E267" s="24"/>
      <c r="L267" s="176"/>
      <c r="N267" s="176"/>
    </row>
    <row r="268" spans="5:14" ht="15.75" customHeight="1">
      <c r="E268" s="24"/>
      <c r="L268" s="176"/>
      <c r="N268" s="176"/>
    </row>
    <row r="269" spans="5:14" ht="15.75" customHeight="1">
      <c r="E269" s="24"/>
      <c r="L269" s="176"/>
      <c r="N269" s="176"/>
    </row>
    <row r="270" spans="5:14" ht="15.75" customHeight="1">
      <c r="E270" s="24"/>
      <c r="L270" s="176"/>
      <c r="N270" s="176"/>
    </row>
    <row r="271" spans="5:14" ht="15.75" customHeight="1">
      <c r="E271" s="24"/>
      <c r="L271" s="176"/>
      <c r="N271" s="176"/>
    </row>
    <row r="272" spans="5:14" ht="15.75" customHeight="1">
      <c r="E272" s="24"/>
      <c r="L272" s="176"/>
      <c r="N272" s="176"/>
    </row>
    <row r="273" spans="5:14" ht="15.75" customHeight="1">
      <c r="E273" s="24"/>
      <c r="L273" s="176"/>
      <c r="N273" s="176"/>
    </row>
    <row r="274" spans="5:14" ht="15.75" customHeight="1">
      <c r="E274" s="24"/>
      <c r="L274" s="176"/>
      <c r="N274" s="176"/>
    </row>
    <row r="275" spans="5:14" ht="15.75" customHeight="1">
      <c r="E275" s="24"/>
      <c r="L275" s="176"/>
      <c r="N275" s="176"/>
    </row>
    <row r="276" spans="5:14" ht="15.75" customHeight="1">
      <c r="E276" s="24"/>
      <c r="L276" s="176"/>
      <c r="N276" s="176"/>
    </row>
    <row r="277" spans="5:14" ht="15.75" customHeight="1">
      <c r="E277" s="24"/>
      <c r="L277" s="176"/>
      <c r="N277" s="176"/>
    </row>
    <row r="278" spans="5:14" ht="15.75" customHeight="1">
      <c r="E278" s="24"/>
      <c r="L278" s="176"/>
      <c r="N278" s="176"/>
    </row>
    <row r="279" spans="5:14" ht="15.75" customHeight="1">
      <c r="E279" s="24"/>
      <c r="L279" s="176"/>
      <c r="N279" s="176"/>
    </row>
    <row r="280" spans="5:14" ht="15.75" customHeight="1">
      <c r="E280" s="24"/>
      <c r="L280" s="176"/>
      <c r="N280" s="176"/>
    </row>
    <row r="281" spans="5:14" ht="15.75" customHeight="1">
      <c r="E281" s="24"/>
      <c r="L281" s="176"/>
      <c r="N281" s="176"/>
    </row>
    <row r="282" spans="5:14" ht="15.75" customHeight="1">
      <c r="E282" s="24"/>
      <c r="L282" s="176"/>
      <c r="N282" s="176"/>
    </row>
    <row r="283" spans="5:14" ht="15.75" customHeight="1">
      <c r="E283" s="24"/>
      <c r="L283" s="176"/>
      <c r="N283" s="176"/>
    </row>
    <row r="284" spans="5:14" ht="15.75" customHeight="1">
      <c r="E284" s="24"/>
      <c r="L284" s="176"/>
      <c r="N284" s="176"/>
    </row>
    <row r="285" spans="5:14" ht="15.75" customHeight="1">
      <c r="E285" s="24"/>
      <c r="L285" s="176"/>
      <c r="N285" s="176"/>
    </row>
    <row r="286" spans="5:14" ht="15.75" customHeight="1">
      <c r="E286" s="24"/>
      <c r="L286" s="176"/>
      <c r="N286" s="176"/>
    </row>
    <row r="287" spans="5:14" ht="15.75" customHeight="1">
      <c r="E287" s="24"/>
      <c r="L287" s="176"/>
      <c r="N287" s="176"/>
    </row>
    <row r="288" spans="5:14" ht="15.75" customHeight="1">
      <c r="E288" s="24"/>
      <c r="L288" s="176"/>
      <c r="N288" s="176"/>
    </row>
    <row r="289" spans="5:14" ht="15.75" customHeight="1">
      <c r="E289" s="24"/>
      <c r="L289" s="176"/>
      <c r="N289" s="176"/>
    </row>
    <row r="290" spans="5:14" ht="15.75" customHeight="1">
      <c r="E290" s="24"/>
      <c r="L290" s="176"/>
      <c r="N290" s="176"/>
    </row>
    <row r="291" spans="5:14" ht="15.75" customHeight="1">
      <c r="E291" s="24"/>
      <c r="L291" s="176"/>
      <c r="N291" s="176"/>
    </row>
    <row r="292" spans="5:14" ht="15.75" customHeight="1">
      <c r="E292" s="24"/>
      <c r="L292" s="176"/>
      <c r="N292" s="176"/>
    </row>
    <row r="293" spans="5:14" ht="15.75" customHeight="1">
      <c r="E293" s="24"/>
      <c r="L293" s="176"/>
      <c r="N293" s="176"/>
    </row>
    <row r="294" spans="5:14" ht="15.75" customHeight="1">
      <c r="E294" s="24"/>
      <c r="L294" s="176"/>
      <c r="N294" s="176"/>
    </row>
    <row r="295" spans="5:14" ht="15.75" customHeight="1">
      <c r="E295" s="24"/>
      <c r="L295" s="176"/>
      <c r="N295" s="176"/>
    </row>
    <row r="296" spans="5:14" ht="15.75" customHeight="1">
      <c r="E296" s="24"/>
      <c r="L296" s="176"/>
      <c r="N296" s="176"/>
    </row>
    <row r="297" spans="5:14" ht="15.75" customHeight="1">
      <c r="E297" s="24"/>
      <c r="L297" s="176"/>
      <c r="N297" s="176"/>
    </row>
    <row r="298" spans="5:14" ht="15.75" customHeight="1">
      <c r="E298" s="24"/>
      <c r="L298" s="176"/>
      <c r="N298" s="176"/>
    </row>
    <row r="299" spans="5:14" ht="15.75" customHeight="1">
      <c r="E299" s="24"/>
      <c r="L299" s="176"/>
      <c r="N299" s="176"/>
    </row>
    <row r="300" spans="5:14" ht="15.75" customHeight="1">
      <c r="E300" s="24"/>
      <c r="L300" s="176"/>
      <c r="N300" s="176"/>
    </row>
    <row r="301" spans="5:14" ht="15.75" customHeight="1">
      <c r="E301" s="24"/>
      <c r="L301" s="176"/>
      <c r="N301" s="176"/>
    </row>
    <row r="302" spans="5:14" ht="15.75" customHeight="1">
      <c r="E302" s="24"/>
      <c r="L302" s="176"/>
      <c r="N302" s="176"/>
    </row>
    <row r="303" spans="5:14" ht="15.75" customHeight="1">
      <c r="E303" s="24"/>
      <c r="L303" s="176"/>
      <c r="N303" s="176"/>
    </row>
    <row r="304" spans="5:14" ht="15.75" customHeight="1">
      <c r="E304" s="24"/>
      <c r="L304" s="176"/>
      <c r="N304" s="176"/>
    </row>
    <row r="305" spans="5:14" ht="15.75" customHeight="1">
      <c r="E305" s="24"/>
      <c r="L305" s="176"/>
      <c r="N305" s="176"/>
    </row>
    <row r="306" spans="5:14" ht="15.75" customHeight="1">
      <c r="E306" s="24"/>
      <c r="L306" s="176"/>
      <c r="N306" s="176"/>
    </row>
    <row r="307" spans="5:14" ht="15.75" customHeight="1">
      <c r="E307" s="24"/>
      <c r="L307" s="176"/>
      <c r="N307" s="176"/>
    </row>
    <row r="308" spans="5:14" ht="15.75" customHeight="1">
      <c r="E308" s="24"/>
      <c r="L308" s="176"/>
      <c r="N308" s="176"/>
    </row>
    <row r="309" spans="5:14" ht="15.75" customHeight="1">
      <c r="E309" s="24"/>
      <c r="L309" s="176"/>
      <c r="N309" s="176"/>
    </row>
    <row r="310" spans="5:14" ht="15.75" customHeight="1">
      <c r="E310" s="24"/>
      <c r="L310" s="176"/>
      <c r="N310" s="176"/>
    </row>
    <row r="311" spans="5:14" ht="15.75" customHeight="1">
      <c r="E311" s="24"/>
      <c r="L311" s="176"/>
      <c r="N311" s="176"/>
    </row>
    <row r="312" spans="5:14" ht="15.75" customHeight="1">
      <c r="E312" s="24"/>
      <c r="L312" s="176"/>
      <c r="N312" s="176"/>
    </row>
    <row r="313" spans="5:14" ht="15.75" customHeight="1">
      <c r="E313" s="24"/>
      <c r="L313" s="176"/>
      <c r="N313" s="176"/>
    </row>
    <row r="314" spans="5:14" ht="15.75" customHeight="1">
      <c r="E314" s="24"/>
      <c r="L314" s="176"/>
      <c r="N314" s="176"/>
    </row>
    <row r="315" spans="5:14" ht="15.75" customHeight="1">
      <c r="E315" s="24"/>
      <c r="L315" s="176"/>
      <c r="N315" s="176"/>
    </row>
    <row r="316" spans="5:14" ht="15.75" customHeight="1">
      <c r="E316" s="24"/>
      <c r="L316" s="176"/>
      <c r="N316" s="176"/>
    </row>
    <row r="317" spans="5:14" ht="15.75" customHeight="1">
      <c r="E317" s="24"/>
      <c r="L317" s="176"/>
      <c r="N317" s="176"/>
    </row>
    <row r="318" spans="5:14" ht="15.75" customHeight="1">
      <c r="E318" s="24"/>
      <c r="L318" s="176"/>
      <c r="N318" s="176"/>
    </row>
    <row r="319" spans="5:14" ht="15.75" customHeight="1">
      <c r="E319" s="24"/>
      <c r="L319" s="176"/>
      <c r="N319" s="176"/>
    </row>
    <row r="320" spans="5:14" ht="15.75" customHeight="1">
      <c r="E320" s="24"/>
      <c r="L320" s="176"/>
      <c r="N320" s="176"/>
    </row>
    <row r="321" spans="5:14" ht="15.75" customHeight="1">
      <c r="E321" s="24"/>
      <c r="L321" s="176"/>
      <c r="N321" s="176"/>
    </row>
    <row r="322" spans="5:14" ht="15.75" customHeight="1">
      <c r="E322" s="24"/>
      <c r="L322" s="176"/>
      <c r="N322" s="176"/>
    </row>
    <row r="323" spans="5:14" ht="15.75" customHeight="1">
      <c r="E323" s="24"/>
      <c r="L323" s="176"/>
      <c r="N323" s="176"/>
    </row>
    <row r="324" spans="5:14" ht="15.75" customHeight="1">
      <c r="E324" s="24"/>
      <c r="L324" s="176"/>
      <c r="N324" s="176"/>
    </row>
    <row r="325" spans="5:14" ht="15.75" customHeight="1">
      <c r="E325" s="24"/>
      <c r="L325" s="176"/>
      <c r="N325" s="176"/>
    </row>
    <row r="326" spans="5:14" ht="15.75" customHeight="1">
      <c r="E326" s="24"/>
      <c r="L326" s="176"/>
      <c r="N326" s="176"/>
    </row>
    <row r="327" spans="5:14" ht="15.75" customHeight="1">
      <c r="E327" s="24"/>
      <c r="L327" s="176"/>
      <c r="N327" s="176"/>
    </row>
    <row r="328" spans="5:14" ht="15.75" customHeight="1">
      <c r="E328" s="24"/>
      <c r="L328" s="176"/>
      <c r="N328" s="176"/>
    </row>
    <row r="329" spans="5:14" ht="15.75" customHeight="1">
      <c r="E329" s="24"/>
      <c r="L329" s="176"/>
      <c r="N329" s="176"/>
    </row>
    <row r="330" spans="5:14" ht="15.75" customHeight="1">
      <c r="E330" s="24"/>
      <c r="L330" s="176"/>
      <c r="N330" s="176"/>
    </row>
    <row r="331" spans="5:14" ht="15.75" customHeight="1">
      <c r="E331" s="24"/>
      <c r="L331" s="176"/>
      <c r="N331" s="176"/>
    </row>
    <row r="332" spans="5:14" ht="15.75" customHeight="1">
      <c r="E332" s="24"/>
      <c r="L332" s="176"/>
      <c r="N332" s="176"/>
    </row>
    <row r="333" spans="5:14" ht="15.75" customHeight="1">
      <c r="E333" s="24"/>
      <c r="L333" s="176"/>
      <c r="N333" s="176"/>
    </row>
    <row r="334" spans="5:14" ht="15.75" customHeight="1">
      <c r="E334" s="24"/>
      <c r="L334" s="176"/>
      <c r="N334" s="176"/>
    </row>
    <row r="335" spans="5:14" ht="15.75" customHeight="1">
      <c r="E335" s="24"/>
      <c r="L335" s="176"/>
      <c r="N335" s="176"/>
    </row>
    <row r="336" spans="5:14" ht="15.75" customHeight="1">
      <c r="E336" s="24"/>
      <c r="L336" s="176"/>
      <c r="N336" s="176"/>
    </row>
    <row r="337" spans="5:14" ht="15.75" customHeight="1">
      <c r="E337" s="24"/>
      <c r="L337" s="176"/>
      <c r="N337" s="176"/>
    </row>
    <row r="338" spans="5:14" ht="15.75" customHeight="1">
      <c r="E338" s="24"/>
      <c r="L338" s="176"/>
      <c r="N338" s="176"/>
    </row>
    <row r="339" spans="5:14" ht="15.75" customHeight="1">
      <c r="E339" s="24"/>
      <c r="L339" s="176"/>
      <c r="N339" s="176"/>
    </row>
    <row r="340" spans="5:14" ht="15.75" customHeight="1">
      <c r="E340" s="24"/>
      <c r="L340" s="176"/>
      <c r="N340" s="176"/>
    </row>
    <row r="341" spans="5:14" ht="15.75" customHeight="1">
      <c r="E341" s="24"/>
      <c r="L341" s="176"/>
      <c r="N341" s="176"/>
    </row>
    <row r="342" spans="5:14" ht="15.75" customHeight="1">
      <c r="E342" s="24"/>
      <c r="L342" s="176"/>
      <c r="N342" s="176"/>
    </row>
    <row r="343" spans="5:14" ht="15.75" customHeight="1">
      <c r="E343" s="24"/>
      <c r="L343" s="176"/>
      <c r="N343" s="176"/>
    </row>
    <row r="344" spans="5:14" ht="15.75" customHeight="1">
      <c r="E344" s="24"/>
      <c r="L344" s="176"/>
      <c r="N344" s="176"/>
    </row>
    <row r="345" spans="5:14" ht="15.75" customHeight="1">
      <c r="E345" s="24"/>
      <c r="L345" s="176"/>
      <c r="N345" s="176"/>
    </row>
    <row r="346" spans="5:14" ht="15.75" customHeight="1">
      <c r="E346" s="24"/>
      <c r="L346" s="176"/>
      <c r="N346" s="176"/>
    </row>
    <row r="347" spans="5:14" ht="15.75" customHeight="1">
      <c r="E347" s="24"/>
      <c r="L347" s="176"/>
      <c r="N347" s="176"/>
    </row>
    <row r="348" spans="5:14" ht="15.75" customHeight="1">
      <c r="E348" s="24"/>
      <c r="L348" s="176"/>
      <c r="N348" s="176"/>
    </row>
    <row r="349" spans="5:14" ht="15.75" customHeight="1">
      <c r="E349" s="24"/>
      <c r="L349" s="176"/>
      <c r="N349" s="176"/>
    </row>
    <row r="350" spans="5:14" ht="15.75" customHeight="1">
      <c r="E350" s="24"/>
      <c r="L350" s="176"/>
      <c r="N350" s="176"/>
    </row>
    <row r="351" spans="5:14" ht="15.75" customHeight="1">
      <c r="E351" s="24"/>
      <c r="L351" s="176"/>
      <c r="N351" s="176"/>
    </row>
    <row r="352" spans="5:14" ht="15.75" customHeight="1">
      <c r="E352" s="24"/>
      <c r="L352" s="176"/>
      <c r="N352" s="176"/>
    </row>
    <row r="353" spans="5:14" ht="15.75" customHeight="1">
      <c r="E353" s="24"/>
      <c r="L353" s="176"/>
      <c r="N353" s="176"/>
    </row>
    <row r="354" spans="5:14" ht="15.75" customHeight="1">
      <c r="E354" s="24"/>
      <c r="L354" s="176"/>
      <c r="N354" s="176"/>
    </row>
    <row r="355" spans="5:14" ht="15.75" customHeight="1">
      <c r="E355" s="24"/>
      <c r="L355" s="176"/>
      <c r="N355" s="176"/>
    </row>
    <row r="356" spans="5:14" ht="15.75" customHeight="1">
      <c r="E356" s="24"/>
      <c r="L356" s="176"/>
      <c r="N356" s="176"/>
    </row>
    <row r="357" spans="5:14" ht="15.75" customHeight="1">
      <c r="E357" s="24"/>
      <c r="L357" s="176"/>
      <c r="N357" s="176"/>
    </row>
    <row r="358" spans="5:14" ht="15.75" customHeight="1">
      <c r="E358" s="24"/>
      <c r="L358" s="176"/>
      <c r="N358" s="176"/>
    </row>
    <row r="359" spans="5:14" ht="15.75" customHeight="1">
      <c r="E359" s="24"/>
      <c r="L359" s="176"/>
      <c r="N359" s="176"/>
    </row>
    <row r="360" spans="5:14" ht="15.75" customHeight="1">
      <c r="E360" s="24"/>
      <c r="L360" s="176"/>
      <c r="N360" s="176"/>
    </row>
    <row r="361" spans="5:14" ht="15.75" customHeight="1">
      <c r="E361" s="24"/>
      <c r="L361" s="176"/>
      <c r="N361" s="176"/>
    </row>
    <row r="362" spans="5:14" ht="15.75" customHeight="1">
      <c r="E362" s="24"/>
      <c r="L362" s="176"/>
      <c r="N362" s="176"/>
    </row>
    <row r="363" spans="5:14" ht="15.75" customHeight="1">
      <c r="E363" s="24"/>
      <c r="L363" s="176"/>
      <c r="N363" s="176"/>
    </row>
    <row r="364" spans="5:14" ht="15.75" customHeight="1">
      <c r="E364" s="24"/>
      <c r="L364" s="176"/>
      <c r="N364" s="176"/>
    </row>
    <row r="365" spans="5:14" ht="15.75" customHeight="1">
      <c r="E365" s="24"/>
      <c r="L365" s="176"/>
      <c r="N365" s="176"/>
    </row>
    <row r="366" spans="5:14" ht="15.75" customHeight="1">
      <c r="E366" s="24"/>
      <c r="L366" s="176"/>
      <c r="N366" s="176"/>
    </row>
    <row r="367" spans="5:14" ht="15.75" customHeight="1">
      <c r="E367" s="24"/>
      <c r="L367" s="176"/>
      <c r="N367" s="176"/>
    </row>
    <row r="368" spans="5:14" ht="15.75" customHeight="1">
      <c r="E368" s="24"/>
      <c r="L368" s="176"/>
      <c r="N368" s="176"/>
    </row>
    <row r="369" spans="5:14" ht="15.75" customHeight="1">
      <c r="E369" s="24"/>
      <c r="L369" s="176"/>
      <c r="N369" s="176"/>
    </row>
    <row r="370" spans="5:14" ht="15.75" customHeight="1">
      <c r="E370" s="24"/>
      <c r="L370" s="176"/>
      <c r="N370" s="176"/>
    </row>
    <row r="371" spans="5:14" ht="15.75" customHeight="1">
      <c r="E371" s="24"/>
      <c r="L371" s="176"/>
      <c r="N371" s="176"/>
    </row>
    <row r="372" spans="5:14" ht="15.75" customHeight="1">
      <c r="E372" s="24"/>
      <c r="L372" s="176"/>
      <c r="N372" s="176"/>
    </row>
    <row r="373" spans="5:14" ht="15.75" customHeight="1">
      <c r="E373" s="24"/>
      <c r="L373" s="176"/>
      <c r="N373" s="176"/>
    </row>
    <row r="374" spans="5:14" ht="15.75" customHeight="1">
      <c r="E374" s="24"/>
      <c r="L374" s="176"/>
      <c r="N374" s="176"/>
    </row>
    <row r="375" spans="5:14" ht="15.75" customHeight="1">
      <c r="E375" s="24"/>
      <c r="L375" s="176"/>
      <c r="N375" s="176"/>
    </row>
    <row r="376" spans="5:14" ht="15.75" customHeight="1">
      <c r="E376" s="24"/>
      <c r="L376" s="176"/>
      <c r="N376" s="176"/>
    </row>
    <row r="377" spans="5:14" ht="15.75" customHeight="1">
      <c r="E377" s="24"/>
      <c r="L377" s="176"/>
      <c r="N377" s="176"/>
    </row>
    <row r="378" spans="5:14" ht="15.75" customHeight="1">
      <c r="E378" s="24"/>
      <c r="L378" s="176"/>
      <c r="N378" s="176"/>
    </row>
    <row r="379" spans="5:14" ht="15.75" customHeight="1">
      <c r="E379" s="24"/>
      <c r="L379" s="176"/>
      <c r="N379" s="176"/>
    </row>
    <row r="380" spans="5:14" ht="15.75" customHeight="1">
      <c r="E380" s="24"/>
      <c r="L380" s="176"/>
      <c r="N380" s="176"/>
    </row>
    <row r="381" spans="5:14" ht="15.75" customHeight="1">
      <c r="E381" s="24"/>
      <c r="L381" s="176"/>
      <c r="N381" s="176"/>
    </row>
    <row r="382" spans="5:14" ht="15.75" customHeight="1">
      <c r="E382" s="24"/>
      <c r="L382" s="176"/>
      <c r="N382" s="176"/>
    </row>
    <row r="383" spans="5:14" ht="15.75" customHeight="1">
      <c r="E383" s="24"/>
      <c r="L383" s="176"/>
      <c r="N383" s="176"/>
    </row>
    <row r="384" spans="5:14" ht="15.75" customHeight="1">
      <c r="E384" s="24"/>
      <c r="L384" s="176"/>
      <c r="N384" s="176"/>
    </row>
    <row r="385" spans="5:14" ht="15.75" customHeight="1">
      <c r="E385" s="24"/>
      <c r="L385" s="176"/>
      <c r="N385" s="176"/>
    </row>
    <row r="386" spans="5:14" ht="15.75" customHeight="1">
      <c r="E386" s="24"/>
      <c r="L386" s="176"/>
      <c r="N386" s="176"/>
    </row>
    <row r="387" spans="5:14" ht="15.75" customHeight="1">
      <c r="E387" s="24"/>
      <c r="L387" s="176"/>
      <c r="N387" s="176"/>
    </row>
    <row r="388" spans="5:14" ht="15.75" customHeight="1">
      <c r="E388" s="24"/>
      <c r="L388" s="176"/>
      <c r="N388" s="176"/>
    </row>
    <row r="389" spans="5:14" ht="15.75" customHeight="1">
      <c r="E389" s="24"/>
      <c r="L389" s="176"/>
      <c r="N389" s="176"/>
    </row>
    <row r="390" spans="5:14" ht="15.75" customHeight="1">
      <c r="E390" s="24"/>
      <c r="L390" s="176"/>
      <c r="N390" s="176"/>
    </row>
    <row r="391" spans="5:14" ht="15.75" customHeight="1">
      <c r="E391" s="24"/>
      <c r="L391" s="176"/>
      <c r="N391" s="176"/>
    </row>
    <row r="392" spans="5:14" ht="15.75" customHeight="1">
      <c r="E392" s="24"/>
      <c r="L392" s="176"/>
      <c r="N392" s="176"/>
    </row>
    <row r="393" spans="5:14" ht="15.75" customHeight="1">
      <c r="E393" s="24"/>
      <c r="L393" s="176"/>
      <c r="N393" s="176"/>
    </row>
    <row r="394" spans="5:14" ht="15.75" customHeight="1">
      <c r="E394" s="24"/>
      <c r="L394" s="176"/>
      <c r="N394" s="176"/>
    </row>
    <row r="395" spans="5:14" ht="15.75" customHeight="1">
      <c r="E395" s="24"/>
      <c r="L395" s="176"/>
      <c r="N395" s="176"/>
    </row>
    <row r="396" spans="5:14" ht="15.75" customHeight="1">
      <c r="E396" s="24"/>
      <c r="L396" s="176"/>
      <c r="N396" s="176"/>
    </row>
    <row r="397" spans="5:14" ht="15.75" customHeight="1">
      <c r="E397" s="24"/>
      <c r="L397" s="176"/>
      <c r="N397" s="176"/>
    </row>
    <row r="398" spans="5:14" ht="15.75" customHeight="1">
      <c r="E398" s="24"/>
      <c r="L398" s="176"/>
      <c r="N398" s="176"/>
    </row>
    <row r="399" spans="5:14" ht="15.75" customHeight="1">
      <c r="E399" s="24"/>
      <c r="L399" s="176"/>
      <c r="N399" s="176"/>
    </row>
    <row r="400" spans="5:14" ht="15.75" customHeight="1">
      <c r="E400" s="24"/>
      <c r="L400" s="176"/>
      <c r="N400" s="176"/>
    </row>
    <row r="401" spans="5:14" ht="15.75" customHeight="1">
      <c r="E401" s="24"/>
      <c r="L401" s="176"/>
      <c r="N401" s="176"/>
    </row>
    <row r="402" spans="5:14" ht="15.75" customHeight="1">
      <c r="E402" s="24"/>
      <c r="L402" s="176"/>
      <c r="N402" s="176"/>
    </row>
    <row r="403" spans="5:14" ht="15.75" customHeight="1">
      <c r="E403" s="24"/>
      <c r="L403" s="176"/>
      <c r="N403" s="176"/>
    </row>
    <row r="404" spans="5:14" ht="15.75" customHeight="1">
      <c r="E404" s="24"/>
      <c r="L404" s="176"/>
      <c r="N404" s="176"/>
    </row>
    <row r="405" spans="5:14" ht="15.75" customHeight="1">
      <c r="E405" s="24"/>
      <c r="L405" s="176"/>
      <c r="N405" s="176"/>
    </row>
    <row r="406" spans="5:14" ht="15.75" customHeight="1">
      <c r="E406" s="24"/>
      <c r="L406" s="176"/>
      <c r="N406" s="176"/>
    </row>
    <row r="407" spans="5:14" ht="15.75" customHeight="1">
      <c r="E407" s="24"/>
      <c r="L407" s="176"/>
      <c r="N407" s="176"/>
    </row>
    <row r="408" spans="5:14" ht="15.75" customHeight="1">
      <c r="E408" s="24"/>
      <c r="L408" s="176"/>
      <c r="N408" s="176"/>
    </row>
    <row r="409" spans="5:14" ht="15.75" customHeight="1">
      <c r="E409" s="24"/>
      <c r="L409" s="176"/>
      <c r="N409" s="176"/>
    </row>
    <row r="410" spans="5:14" ht="15.75" customHeight="1">
      <c r="E410" s="24"/>
      <c r="L410" s="176"/>
      <c r="N410" s="176"/>
    </row>
    <row r="411" spans="5:14" ht="15.75" customHeight="1">
      <c r="E411" s="24"/>
      <c r="L411" s="176"/>
      <c r="N411" s="176"/>
    </row>
    <row r="412" spans="5:14" ht="15.75" customHeight="1">
      <c r="E412" s="24"/>
      <c r="L412" s="176"/>
      <c r="N412" s="176"/>
    </row>
    <row r="413" spans="5:14" ht="15.75" customHeight="1">
      <c r="E413" s="24"/>
      <c r="L413" s="176"/>
      <c r="N413" s="176"/>
    </row>
    <row r="414" spans="5:14" ht="15.75" customHeight="1">
      <c r="E414" s="24"/>
      <c r="L414" s="176"/>
      <c r="N414" s="176"/>
    </row>
    <row r="415" spans="5:14" ht="15.75" customHeight="1">
      <c r="E415" s="24"/>
      <c r="L415" s="176"/>
      <c r="N415" s="176"/>
    </row>
    <row r="416" spans="5:14" ht="15.75" customHeight="1">
      <c r="E416" s="24"/>
      <c r="L416" s="176"/>
      <c r="N416" s="176"/>
    </row>
    <row r="417" spans="5:14" ht="15.75" customHeight="1">
      <c r="E417" s="24"/>
      <c r="L417" s="176"/>
      <c r="N417" s="176"/>
    </row>
    <row r="418" spans="5:14" ht="15.75" customHeight="1">
      <c r="E418" s="24"/>
      <c r="L418" s="176"/>
      <c r="N418" s="176"/>
    </row>
    <row r="419" spans="5:14" ht="15.75" customHeight="1">
      <c r="E419" s="24"/>
      <c r="L419" s="176"/>
      <c r="N419" s="176"/>
    </row>
    <row r="420" spans="5:14" ht="15.75" customHeight="1">
      <c r="E420" s="24"/>
      <c r="L420" s="176"/>
      <c r="N420" s="176"/>
    </row>
    <row r="421" spans="5:14" ht="15.75" customHeight="1">
      <c r="E421" s="24"/>
      <c r="L421" s="176"/>
      <c r="N421" s="176"/>
    </row>
    <row r="422" spans="5:14" ht="15.75" customHeight="1">
      <c r="E422" s="24"/>
      <c r="L422" s="176"/>
      <c r="N422" s="176"/>
    </row>
    <row r="423" spans="5:14" ht="15.75" customHeight="1">
      <c r="E423" s="24"/>
      <c r="L423" s="176"/>
      <c r="N423" s="176"/>
    </row>
    <row r="424" spans="5:14" ht="15.75" customHeight="1">
      <c r="E424" s="24"/>
      <c r="L424" s="176"/>
      <c r="N424" s="176"/>
    </row>
    <row r="425" spans="5:14" ht="15.75" customHeight="1">
      <c r="E425" s="24"/>
      <c r="L425" s="176"/>
      <c r="N425" s="176"/>
    </row>
    <row r="426" spans="5:14" ht="15.75" customHeight="1">
      <c r="E426" s="24"/>
      <c r="L426" s="176"/>
      <c r="N426" s="176"/>
    </row>
    <row r="427" spans="5:14" ht="15.75" customHeight="1">
      <c r="E427" s="24"/>
      <c r="L427" s="176"/>
      <c r="N427" s="176"/>
    </row>
    <row r="428" spans="5:14" ht="15.75" customHeight="1">
      <c r="E428" s="24"/>
      <c r="L428" s="176"/>
      <c r="N428" s="176"/>
    </row>
    <row r="429" spans="5:14" ht="15.75" customHeight="1">
      <c r="E429" s="24"/>
      <c r="L429" s="176"/>
      <c r="N429" s="176"/>
    </row>
    <row r="430" spans="5:14" ht="15.75" customHeight="1">
      <c r="E430" s="24"/>
      <c r="L430" s="176"/>
      <c r="N430" s="176"/>
    </row>
    <row r="431" spans="5:14" ht="15.75" customHeight="1">
      <c r="E431" s="24"/>
      <c r="L431" s="176"/>
      <c r="N431" s="176"/>
    </row>
    <row r="432" spans="5:14" ht="15.75" customHeight="1">
      <c r="E432" s="24"/>
      <c r="L432" s="176"/>
      <c r="N432" s="176"/>
    </row>
    <row r="433" spans="5:14" ht="15.75" customHeight="1">
      <c r="E433" s="24"/>
      <c r="L433" s="176"/>
      <c r="N433" s="176"/>
    </row>
    <row r="434" spans="5:14" ht="15.75" customHeight="1">
      <c r="E434" s="24"/>
      <c r="L434" s="176"/>
      <c r="N434" s="176"/>
    </row>
    <row r="435" spans="5:14" ht="15.75" customHeight="1">
      <c r="E435" s="24"/>
      <c r="L435" s="176"/>
      <c r="N435" s="176"/>
    </row>
    <row r="436" spans="5:14" ht="15.75" customHeight="1">
      <c r="E436" s="24"/>
      <c r="L436" s="176"/>
      <c r="N436" s="176"/>
    </row>
    <row r="437" spans="5:14" ht="15.75" customHeight="1">
      <c r="E437" s="24"/>
      <c r="L437" s="176"/>
      <c r="N437" s="176"/>
    </row>
    <row r="438" spans="5:14" ht="15.75" customHeight="1">
      <c r="E438" s="24"/>
      <c r="L438" s="176"/>
      <c r="N438" s="176"/>
    </row>
    <row r="439" spans="5:14" ht="15.75" customHeight="1">
      <c r="E439" s="24"/>
      <c r="L439" s="176"/>
      <c r="N439" s="176"/>
    </row>
    <row r="440" spans="5:14" ht="15.75" customHeight="1">
      <c r="E440" s="24"/>
      <c r="L440" s="176"/>
      <c r="N440" s="176"/>
    </row>
    <row r="441" spans="5:14" ht="15.75" customHeight="1">
      <c r="E441" s="24"/>
      <c r="L441" s="176"/>
      <c r="N441" s="176"/>
    </row>
    <row r="442" spans="5:14" ht="15.75" customHeight="1">
      <c r="E442" s="24"/>
      <c r="L442" s="176"/>
      <c r="N442" s="176"/>
    </row>
    <row r="443" spans="5:14" ht="15.75" customHeight="1">
      <c r="E443" s="24"/>
      <c r="L443" s="176"/>
      <c r="N443" s="176"/>
    </row>
    <row r="444" spans="5:14" ht="15.75" customHeight="1">
      <c r="E444" s="24"/>
      <c r="L444" s="176"/>
      <c r="N444" s="176"/>
    </row>
    <row r="445" spans="5:14" ht="15.75" customHeight="1">
      <c r="E445" s="24"/>
      <c r="L445" s="176"/>
      <c r="N445" s="176"/>
    </row>
    <row r="446" spans="5:14" ht="15.75" customHeight="1">
      <c r="E446" s="24"/>
      <c r="L446" s="176"/>
      <c r="N446" s="176"/>
    </row>
    <row r="447" spans="5:14" ht="15.75" customHeight="1">
      <c r="E447" s="24"/>
      <c r="L447" s="176"/>
      <c r="N447" s="176"/>
    </row>
    <row r="448" spans="5:14" ht="15.75" customHeight="1">
      <c r="E448" s="24"/>
      <c r="L448" s="176"/>
      <c r="N448" s="176"/>
    </row>
    <row r="449" spans="5:14" ht="15.75" customHeight="1">
      <c r="E449" s="24"/>
      <c r="L449" s="176"/>
      <c r="N449" s="176"/>
    </row>
    <row r="450" spans="5:14" ht="15.75" customHeight="1">
      <c r="E450" s="24"/>
      <c r="L450" s="176"/>
      <c r="N450" s="176"/>
    </row>
    <row r="451" spans="5:14" ht="15.75" customHeight="1">
      <c r="E451" s="24"/>
      <c r="L451" s="176"/>
      <c r="N451" s="176"/>
    </row>
    <row r="452" spans="5:14" ht="15.75" customHeight="1">
      <c r="E452" s="24"/>
      <c r="L452" s="176"/>
      <c r="N452" s="176"/>
    </row>
    <row r="453" spans="5:14" ht="15.75" customHeight="1">
      <c r="E453" s="24"/>
      <c r="L453" s="176"/>
      <c r="N453" s="176"/>
    </row>
    <row r="454" spans="5:14" ht="15.75" customHeight="1">
      <c r="E454" s="24"/>
      <c r="L454" s="176"/>
      <c r="N454" s="176"/>
    </row>
    <row r="455" spans="5:14" ht="15.75" customHeight="1">
      <c r="E455" s="24"/>
      <c r="L455" s="176"/>
      <c r="N455" s="176"/>
    </row>
    <row r="456" spans="5:14" ht="15.75" customHeight="1">
      <c r="E456" s="24"/>
      <c r="L456" s="176"/>
      <c r="N456" s="176"/>
    </row>
    <row r="457" spans="5:14" ht="15.75" customHeight="1">
      <c r="E457" s="24"/>
      <c r="L457" s="176"/>
      <c r="N457" s="176"/>
    </row>
    <row r="458" spans="5:14" ht="15.75" customHeight="1">
      <c r="E458" s="24"/>
      <c r="L458" s="176"/>
      <c r="N458" s="176"/>
    </row>
    <row r="459" spans="5:14" ht="15.75" customHeight="1">
      <c r="E459" s="24"/>
      <c r="L459" s="176"/>
      <c r="N459" s="176"/>
    </row>
    <row r="460" spans="5:14" ht="15.75" customHeight="1">
      <c r="E460" s="24"/>
      <c r="L460" s="176"/>
      <c r="N460" s="176"/>
    </row>
    <row r="461" spans="5:14" ht="15.75" customHeight="1">
      <c r="E461" s="24"/>
      <c r="L461" s="176"/>
      <c r="N461" s="176"/>
    </row>
    <row r="462" spans="5:14" ht="15.75" customHeight="1">
      <c r="E462" s="24"/>
      <c r="L462" s="176"/>
      <c r="N462" s="176"/>
    </row>
    <row r="463" spans="5:14" ht="15.75" customHeight="1">
      <c r="E463" s="24"/>
      <c r="L463" s="176"/>
      <c r="N463" s="176"/>
    </row>
    <row r="464" spans="5:14" ht="15.75" customHeight="1">
      <c r="E464" s="24"/>
      <c r="L464" s="176"/>
      <c r="N464" s="176"/>
    </row>
    <row r="465" spans="5:14" ht="15.75" customHeight="1">
      <c r="E465" s="24"/>
      <c r="L465" s="176"/>
      <c r="N465" s="176"/>
    </row>
    <row r="466" spans="5:14" ht="15.75" customHeight="1">
      <c r="E466" s="24"/>
      <c r="L466" s="176"/>
      <c r="N466" s="176"/>
    </row>
    <row r="467" spans="5:14" ht="15.75" customHeight="1">
      <c r="E467" s="24"/>
      <c r="L467" s="176"/>
      <c r="N467" s="176"/>
    </row>
    <row r="468" spans="5:14" ht="15.75" customHeight="1">
      <c r="E468" s="24"/>
      <c r="L468" s="176"/>
      <c r="N468" s="176"/>
    </row>
    <row r="469" spans="5:14" ht="15.75" customHeight="1">
      <c r="E469" s="24"/>
      <c r="L469" s="176"/>
      <c r="N469" s="176"/>
    </row>
    <row r="470" spans="5:14" ht="15.75" customHeight="1">
      <c r="E470" s="24"/>
      <c r="L470" s="176"/>
      <c r="N470" s="176"/>
    </row>
    <row r="471" spans="5:14" ht="15.75" customHeight="1">
      <c r="E471" s="24"/>
      <c r="L471" s="176"/>
      <c r="N471" s="176"/>
    </row>
    <row r="472" spans="5:14" ht="15.75" customHeight="1">
      <c r="E472" s="24"/>
      <c r="L472" s="176"/>
      <c r="N472" s="176"/>
    </row>
    <row r="473" spans="5:14" ht="15.75" customHeight="1">
      <c r="E473" s="24"/>
      <c r="L473" s="176"/>
      <c r="N473" s="176"/>
    </row>
    <row r="474" spans="5:14" ht="15.75" customHeight="1">
      <c r="E474" s="24"/>
      <c r="L474" s="176"/>
      <c r="N474" s="176"/>
    </row>
    <row r="475" spans="5:14" ht="15.75" customHeight="1">
      <c r="E475" s="24"/>
      <c r="L475" s="176"/>
      <c r="N475" s="176"/>
    </row>
    <row r="476" spans="5:14" ht="15.75" customHeight="1">
      <c r="E476" s="24"/>
      <c r="L476" s="176"/>
      <c r="N476" s="176"/>
    </row>
    <row r="477" spans="5:14" ht="15.75" customHeight="1">
      <c r="E477" s="24"/>
      <c r="L477" s="176"/>
      <c r="N477" s="176"/>
    </row>
    <row r="478" spans="5:14" ht="15.75" customHeight="1">
      <c r="E478" s="24"/>
      <c r="L478" s="176"/>
      <c r="N478" s="176"/>
    </row>
    <row r="479" spans="5:14" ht="15.75" customHeight="1">
      <c r="E479" s="24"/>
      <c r="L479" s="176"/>
      <c r="N479" s="176"/>
    </row>
    <row r="480" spans="5:14" ht="15.75" customHeight="1">
      <c r="E480" s="24"/>
      <c r="L480" s="176"/>
      <c r="N480" s="176"/>
    </row>
    <row r="481" spans="5:14" ht="15.75" customHeight="1">
      <c r="E481" s="24"/>
      <c r="L481" s="176"/>
      <c r="N481" s="176"/>
    </row>
    <row r="482" spans="5:14" ht="15.75" customHeight="1">
      <c r="E482" s="24"/>
      <c r="L482" s="176"/>
      <c r="N482" s="176"/>
    </row>
    <row r="483" spans="5:14" ht="15.75" customHeight="1">
      <c r="E483" s="24"/>
      <c r="L483" s="176"/>
      <c r="N483" s="176"/>
    </row>
    <row r="484" spans="5:14" ht="15.75" customHeight="1">
      <c r="E484" s="24"/>
      <c r="L484" s="176"/>
      <c r="N484" s="176"/>
    </row>
    <row r="485" spans="5:14" ht="15.75" customHeight="1">
      <c r="E485" s="24"/>
      <c r="L485" s="176"/>
      <c r="N485" s="176"/>
    </row>
    <row r="486" spans="5:14" ht="15.75" customHeight="1">
      <c r="E486" s="24"/>
      <c r="L486" s="176"/>
      <c r="N486" s="176"/>
    </row>
    <row r="487" spans="5:14" ht="15.75" customHeight="1">
      <c r="E487" s="24"/>
      <c r="L487" s="176"/>
      <c r="N487" s="176"/>
    </row>
    <row r="488" spans="5:14" ht="15.75" customHeight="1">
      <c r="E488" s="24"/>
      <c r="L488" s="176"/>
      <c r="N488" s="176"/>
    </row>
    <row r="489" spans="5:14" ht="15.75" customHeight="1">
      <c r="E489" s="24"/>
      <c r="L489" s="176"/>
      <c r="N489" s="176"/>
    </row>
    <row r="490" spans="5:14" ht="15.75" customHeight="1">
      <c r="E490" s="24"/>
      <c r="L490" s="176"/>
      <c r="N490" s="176"/>
    </row>
    <row r="491" spans="5:14" ht="15.75" customHeight="1">
      <c r="E491" s="24"/>
      <c r="L491" s="176"/>
      <c r="N491" s="176"/>
    </row>
    <row r="492" spans="5:14" ht="15.75" customHeight="1">
      <c r="E492" s="24"/>
      <c r="L492" s="176"/>
      <c r="N492" s="176"/>
    </row>
    <row r="493" spans="5:14" ht="15.75" customHeight="1">
      <c r="E493" s="24"/>
      <c r="L493" s="176"/>
      <c r="N493" s="176"/>
    </row>
    <row r="494" spans="5:14" ht="15.75" customHeight="1">
      <c r="E494" s="24"/>
      <c r="L494" s="176"/>
      <c r="N494" s="176"/>
    </row>
    <row r="495" spans="5:14" ht="15.75" customHeight="1">
      <c r="E495" s="24"/>
      <c r="L495" s="176"/>
      <c r="N495" s="176"/>
    </row>
    <row r="496" spans="5:14" ht="15.75" customHeight="1">
      <c r="E496" s="24"/>
      <c r="L496" s="176"/>
      <c r="N496" s="176"/>
    </row>
    <row r="497" spans="5:14" ht="15.75" customHeight="1">
      <c r="E497" s="24"/>
      <c r="L497" s="176"/>
      <c r="N497" s="176"/>
    </row>
    <row r="498" spans="5:14" ht="15.75" customHeight="1">
      <c r="E498" s="24"/>
      <c r="L498" s="176"/>
      <c r="N498" s="176"/>
    </row>
    <row r="499" spans="5:14" ht="15.75" customHeight="1">
      <c r="E499" s="24"/>
      <c r="L499" s="176"/>
      <c r="N499" s="176"/>
    </row>
    <row r="500" spans="5:14" ht="15.75" customHeight="1">
      <c r="E500" s="24"/>
      <c r="L500" s="176"/>
      <c r="N500" s="176"/>
    </row>
    <row r="501" spans="5:14" ht="15.75" customHeight="1">
      <c r="E501" s="24"/>
      <c r="L501" s="176"/>
      <c r="N501" s="176"/>
    </row>
    <row r="502" spans="5:14" ht="15.75" customHeight="1">
      <c r="E502" s="24"/>
      <c r="L502" s="176"/>
      <c r="N502" s="176"/>
    </row>
    <row r="503" spans="5:14" ht="15.75" customHeight="1">
      <c r="E503" s="24"/>
      <c r="L503" s="176"/>
      <c r="N503" s="176"/>
    </row>
    <row r="504" spans="5:14" ht="15.75" customHeight="1">
      <c r="E504" s="24"/>
      <c r="L504" s="176"/>
      <c r="N504" s="176"/>
    </row>
    <row r="505" spans="5:14" ht="15.75" customHeight="1">
      <c r="E505" s="24"/>
      <c r="L505" s="176"/>
      <c r="N505" s="176"/>
    </row>
    <row r="506" spans="5:14" ht="15.75" customHeight="1">
      <c r="E506" s="24"/>
      <c r="L506" s="176"/>
      <c r="N506" s="176"/>
    </row>
    <row r="507" spans="5:14" ht="15.75" customHeight="1">
      <c r="E507" s="24"/>
      <c r="L507" s="176"/>
      <c r="N507" s="176"/>
    </row>
    <row r="508" spans="5:14" ht="15.75" customHeight="1">
      <c r="E508" s="24"/>
      <c r="L508" s="176"/>
      <c r="N508" s="176"/>
    </row>
    <row r="509" spans="5:14" ht="15.75" customHeight="1">
      <c r="E509" s="24"/>
      <c r="L509" s="176"/>
      <c r="N509" s="176"/>
    </row>
    <row r="510" spans="5:14" ht="15.75" customHeight="1">
      <c r="E510" s="24"/>
      <c r="L510" s="176"/>
      <c r="N510" s="176"/>
    </row>
    <row r="511" spans="5:14" ht="15.75" customHeight="1">
      <c r="E511" s="24"/>
      <c r="L511" s="176"/>
      <c r="N511" s="176"/>
    </row>
    <row r="512" spans="5:14" ht="15.75" customHeight="1">
      <c r="E512" s="24"/>
      <c r="L512" s="176"/>
      <c r="N512" s="176"/>
    </row>
    <row r="513" spans="5:14" ht="15.75" customHeight="1">
      <c r="E513" s="24"/>
      <c r="L513" s="176"/>
      <c r="N513" s="176"/>
    </row>
    <row r="514" spans="5:14" ht="15.75" customHeight="1">
      <c r="E514" s="24"/>
      <c r="L514" s="176"/>
      <c r="N514" s="176"/>
    </row>
    <row r="515" spans="5:14" ht="15.75" customHeight="1">
      <c r="E515" s="24"/>
      <c r="L515" s="176"/>
      <c r="N515" s="176"/>
    </row>
    <row r="516" spans="5:14" ht="15.75" customHeight="1">
      <c r="E516" s="24"/>
      <c r="L516" s="176"/>
      <c r="N516" s="176"/>
    </row>
    <row r="517" spans="5:14" ht="15.75" customHeight="1">
      <c r="E517" s="24"/>
      <c r="L517" s="176"/>
      <c r="N517" s="176"/>
    </row>
    <row r="518" spans="5:14" ht="15.75" customHeight="1">
      <c r="E518" s="24"/>
      <c r="L518" s="176"/>
      <c r="N518" s="176"/>
    </row>
    <row r="519" spans="5:14" ht="15.75" customHeight="1">
      <c r="E519" s="24"/>
      <c r="L519" s="176"/>
      <c r="N519" s="176"/>
    </row>
    <row r="520" spans="5:14" ht="15.75" customHeight="1">
      <c r="E520" s="24"/>
      <c r="L520" s="176"/>
      <c r="N520" s="176"/>
    </row>
    <row r="521" spans="5:14" ht="15.75" customHeight="1">
      <c r="E521" s="24"/>
      <c r="L521" s="176"/>
      <c r="N521" s="176"/>
    </row>
    <row r="522" spans="5:14" ht="15.75" customHeight="1">
      <c r="E522" s="24"/>
      <c r="L522" s="176"/>
      <c r="N522" s="176"/>
    </row>
    <row r="523" spans="5:14" ht="15.75" customHeight="1">
      <c r="E523" s="24"/>
      <c r="L523" s="176"/>
      <c r="N523" s="176"/>
    </row>
    <row r="524" spans="5:14" ht="15.75" customHeight="1">
      <c r="E524" s="24"/>
      <c r="L524" s="176"/>
      <c r="N524" s="176"/>
    </row>
    <row r="525" spans="5:14" ht="15.75" customHeight="1">
      <c r="E525" s="24"/>
      <c r="L525" s="176"/>
      <c r="N525" s="176"/>
    </row>
    <row r="526" spans="5:14" ht="15.75" customHeight="1">
      <c r="E526" s="24"/>
      <c r="L526" s="176"/>
      <c r="N526" s="176"/>
    </row>
    <row r="527" spans="5:14" ht="15.75" customHeight="1">
      <c r="E527" s="24"/>
      <c r="L527" s="176"/>
      <c r="N527" s="176"/>
    </row>
    <row r="528" spans="5:14" ht="15.75" customHeight="1">
      <c r="E528" s="24"/>
      <c r="L528" s="176"/>
      <c r="N528" s="176"/>
    </row>
    <row r="529" spans="5:14" ht="15.75" customHeight="1">
      <c r="E529" s="24"/>
      <c r="L529" s="176"/>
      <c r="N529" s="176"/>
    </row>
    <row r="530" spans="5:14" ht="15.75" customHeight="1">
      <c r="E530" s="24"/>
      <c r="L530" s="176"/>
      <c r="N530" s="176"/>
    </row>
    <row r="531" spans="5:14" ht="15.75" customHeight="1">
      <c r="E531" s="24"/>
      <c r="L531" s="176"/>
      <c r="N531" s="176"/>
    </row>
    <row r="532" spans="5:14" ht="15.75" customHeight="1">
      <c r="E532" s="24"/>
      <c r="L532" s="176"/>
      <c r="N532" s="176"/>
    </row>
    <row r="533" spans="5:14" ht="15.75" customHeight="1">
      <c r="E533" s="24"/>
      <c r="L533" s="176"/>
      <c r="N533" s="176"/>
    </row>
    <row r="534" spans="5:14" ht="15.75" customHeight="1">
      <c r="E534" s="24"/>
      <c r="L534" s="176"/>
      <c r="N534" s="176"/>
    </row>
    <row r="535" spans="5:14" ht="15.75" customHeight="1">
      <c r="E535" s="24"/>
      <c r="L535" s="176"/>
      <c r="N535" s="176"/>
    </row>
    <row r="536" spans="5:14" ht="15.75" customHeight="1">
      <c r="E536" s="24"/>
      <c r="L536" s="176"/>
      <c r="N536" s="176"/>
    </row>
    <row r="537" spans="5:14" ht="15.75" customHeight="1">
      <c r="E537" s="24"/>
      <c r="L537" s="176"/>
      <c r="N537" s="176"/>
    </row>
    <row r="538" spans="5:14" ht="15.75" customHeight="1">
      <c r="E538" s="24"/>
      <c r="L538" s="176"/>
      <c r="N538" s="176"/>
    </row>
    <row r="539" spans="5:14" ht="15.75" customHeight="1">
      <c r="E539" s="24"/>
      <c r="L539" s="176"/>
      <c r="N539" s="176"/>
    </row>
    <row r="540" spans="5:14" ht="15.75" customHeight="1">
      <c r="E540" s="24"/>
      <c r="L540" s="176"/>
      <c r="N540" s="176"/>
    </row>
    <row r="541" spans="5:14" ht="15.75" customHeight="1">
      <c r="E541" s="24"/>
      <c r="L541" s="176"/>
      <c r="N541" s="176"/>
    </row>
    <row r="542" spans="5:14" ht="15.75" customHeight="1">
      <c r="E542" s="24"/>
      <c r="L542" s="176"/>
      <c r="N542" s="176"/>
    </row>
    <row r="543" spans="5:14" ht="15.75" customHeight="1">
      <c r="E543" s="24"/>
      <c r="L543" s="176"/>
      <c r="N543" s="176"/>
    </row>
    <row r="544" spans="5:14" ht="15.75" customHeight="1">
      <c r="E544" s="24"/>
      <c r="L544" s="176"/>
      <c r="N544" s="176"/>
    </row>
    <row r="545" spans="5:14" ht="15.75" customHeight="1">
      <c r="E545" s="24"/>
      <c r="L545" s="176"/>
      <c r="N545" s="176"/>
    </row>
    <row r="546" spans="5:14" ht="15.75" customHeight="1">
      <c r="E546" s="24"/>
      <c r="L546" s="176"/>
      <c r="N546" s="176"/>
    </row>
    <row r="547" spans="5:14" ht="15.75" customHeight="1">
      <c r="E547" s="24"/>
      <c r="L547" s="176"/>
      <c r="N547" s="176"/>
    </row>
    <row r="548" spans="5:14" ht="15.75" customHeight="1">
      <c r="E548" s="24"/>
      <c r="L548" s="176"/>
      <c r="N548" s="176"/>
    </row>
    <row r="549" spans="5:14" ht="15.75" customHeight="1">
      <c r="E549" s="24"/>
      <c r="L549" s="176"/>
      <c r="N549" s="176"/>
    </row>
    <row r="550" spans="5:14" ht="15.75" customHeight="1">
      <c r="E550" s="24"/>
      <c r="L550" s="176"/>
      <c r="N550" s="176"/>
    </row>
    <row r="551" spans="5:14" ht="15.75" customHeight="1">
      <c r="E551" s="24"/>
      <c r="L551" s="176"/>
      <c r="N551" s="176"/>
    </row>
    <row r="552" spans="5:14" ht="15.75" customHeight="1">
      <c r="E552" s="24"/>
      <c r="L552" s="176"/>
      <c r="N552" s="176"/>
    </row>
    <row r="553" spans="5:14" ht="15.75" customHeight="1">
      <c r="E553" s="24"/>
      <c r="L553" s="176"/>
      <c r="N553" s="176"/>
    </row>
    <row r="554" spans="5:14" ht="15.75" customHeight="1">
      <c r="E554" s="24"/>
      <c r="L554" s="176"/>
      <c r="N554" s="176"/>
    </row>
    <row r="555" spans="5:14" ht="15.75" customHeight="1">
      <c r="E555" s="24"/>
      <c r="L555" s="176"/>
      <c r="N555" s="176"/>
    </row>
    <row r="556" spans="5:14" ht="15.75" customHeight="1">
      <c r="E556" s="24"/>
      <c r="L556" s="176"/>
      <c r="N556" s="176"/>
    </row>
    <row r="557" spans="5:14" ht="15.75" customHeight="1">
      <c r="E557" s="24"/>
      <c r="L557" s="176"/>
      <c r="N557" s="176"/>
    </row>
    <row r="558" spans="5:14" ht="15.75" customHeight="1">
      <c r="E558" s="24"/>
      <c r="L558" s="176"/>
      <c r="N558" s="176"/>
    </row>
    <row r="559" spans="5:14" ht="15.75" customHeight="1">
      <c r="E559" s="24"/>
      <c r="L559" s="176"/>
      <c r="N559" s="176"/>
    </row>
    <row r="560" spans="5:14" ht="15.75" customHeight="1">
      <c r="E560" s="24"/>
      <c r="L560" s="176"/>
      <c r="N560" s="176"/>
    </row>
    <row r="561" spans="5:14" ht="15.75" customHeight="1">
      <c r="E561" s="24"/>
      <c r="L561" s="176"/>
      <c r="N561" s="176"/>
    </row>
    <row r="562" spans="5:14" ht="15.75" customHeight="1">
      <c r="E562" s="24"/>
      <c r="L562" s="176"/>
      <c r="N562" s="176"/>
    </row>
    <row r="563" spans="5:14" ht="15.75" customHeight="1">
      <c r="E563" s="24"/>
      <c r="L563" s="176"/>
      <c r="N563" s="176"/>
    </row>
    <row r="564" spans="5:14" ht="15.75" customHeight="1">
      <c r="E564" s="24"/>
      <c r="L564" s="176"/>
      <c r="N564" s="176"/>
    </row>
    <row r="565" spans="5:14" ht="15.75" customHeight="1">
      <c r="E565" s="24"/>
      <c r="L565" s="176"/>
      <c r="N565" s="176"/>
    </row>
    <row r="566" spans="5:14" ht="15.75" customHeight="1">
      <c r="E566" s="24"/>
      <c r="L566" s="176"/>
      <c r="N566" s="176"/>
    </row>
    <row r="567" spans="5:14" ht="15.75" customHeight="1">
      <c r="E567" s="24"/>
      <c r="L567" s="176"/>
      <c r="N567" s="176"/>
    </row>
    <row r="568" spans="5:14" ht="15.75" customHeight="1">
      <c r="E568" s="24"/>
      <c r="L568" s="176"/>
      <c r="N568" s="176"/>
    </row>
    <row r="569" spans="5:14" ht="15.75" customHeight="1">
      <c r="E569" s="24"/>
      <c r="L569" s="176"/>
      <c r="N569" s="176"/>
    </row>
    <row r="570" spans="5:14" ht="15.75" customHeight="1">
      <c r="E570" s="24"/>
      <c r="L570" s="176"/>
      <c r="N570" s="176"/>
    </row>
    <row r="571" spans="5:14" ht="15.75" customHeight="1">
      <c r="E571" s="24"/>
      <c r="L571" s="176"/>
      <c r="N571" s="176"/>
    </row>
    <row r="572" spans="5:14" ht="15.75" customHeight="1">
      <c r="E572" s="24"/>
      <c r="L572" s="176"/>
      <c r="N572" s="176"/>
    </row>
    <row r="573" spans="5:14" ht="15.75" customHeight="1">
      <c r="E573" s="24"/>
      <c r="L573" s="176"/>
      <c r="N573" s="176"/>
    </row>
    <row r="574" spans="5:14" ht="15.75" customHeight="1">
      <c r="E574" s="24"/>
      <c r="L574" s="176"/>
      <c r="N574" s="176"/>
    </row>
    <row r="575" spans="5:14" ht="15.75" customHeight="1">
      <c r="E575" s="24"/>
      <c r="L575" s="176"/>
      <c r="N575" s="176"/>
    </row>
    <row r="576" spans="5:14" ht="15.75" customHeight="1">
      <c r="E576" s="24"/>
      <c r="L576" s="176"/>
      <c r="N576" s="176"/>
    </row>
    <row r="577" spans="5:14" ht="15.75" customHeight="1">
      <c r="E577" s="24"/>
      <c r="L577" s="176"/>
      <c r="N577" s="176"/>
    </row>
    <row r="578" spans="5:14" ht="15.75" customHeight="1">
      <c r="E578" s="24"/>
      <c r="L578" s="176"/>
      <c r="N578" s="176"/>
    </row>
    <row r="579" spans="5:14" ht="15.75" customHeight="1">
      <c r="E579" s="24"/>
      <c r="L579" s="176"/>
      <c r="N579" s="176"/>
    </row>
    <row r="580" spans="5:14" ht="15.75" customHeight="1">
      <c r="E580" s="24"/>
      <c r="L580" s="176"/>
      <c r="N580" s="176"/>
    </row>
    <row r="581" spans="5:14" ht="15.75" customHeight="1">
      <c r="E581" s="24"/>
      <c r="L581" s="176"/>
      <c r="N581" s="176"/>
    </row>
    <row r="582" spans="5:14" ht="15.75" customHeight="1">
      <c r="E582" s="24"/>
      <c r="L582" s="176"/>
      <c r="N582" s="176"/>
    </row>
    <row r="583" spans="5:14" ht="15.75" customHeight="1">
      <c r="E583" s="24"/>
      <c r="L583" s="176"/>
      <c r="N583" s="176"/>
    </row>
    <row r="584" spans="5:14" ht="15.75" customHeight="1">
      <c r="E584" s="24"/>
      <c r="L584" s="176"/>
      <c r="N584" s="176"/>
    </row>
    <row r="585" spans="5:14" ht="15.75" customHeight="1">
      <c r="E585" s="24"/>
      <c r="L585" s="176"/>
      <c r="N585" s="176"/>
    </row>
    <row r="586" spans="5:14" ht="15.75" customHeight="1">
      <c r="E586" s="24"/>
      <c r="L586" s="176"/>
      <c r="N586" s="176"/>
    </row>
    <row r="587" spans="5:14" ht="15.75" customHeight="1">
      <c r="E587" s="24"/>
      <c r="L587" s="176"/>
      <c r="N587" s="176"/>
    </row>
    <row r="588" spans="5:14" ht="15.75" customHeight="1">
      <c r="E588" s="24"/>
      <c r="L588" s="176"/>
      <c r="N588" s="176"/>
    </row>
    <row r="589" spans="5:14" ht="15.75" customHeight="1">
      <c r="E589" s="24"/>
      <c r="L589" s="176"/>
      <c r="N589" s="176"/>
    </row>
    <row r="590" spans="5:14" ht="15.75" customHeight="1">
      <c r="E590" s="24"/>
      <c r="L590" s="176"/>
      <c r="N590" s="176"/>
    </row>
    <row r="591" spans="5:14" ht="15.75" customHeight="1">
      <c r="E591" s="24"/>
      <c r="L591" s="176"/>
      <c r="N591" s="176"/>
    </row>
    <row r="592" spans="5:14" ht="15.75" customHeight="1">
      <c r="E592" s="24"/>
      <c r="L592" s="176"/>
      <c r="N592" s="176"/>
    </row>
    <row r="593" spans="5:14" ht="15.75" customHeight="1">
      <c r="E593" s="24"/>
      <c r="L593" s="176"/>
      <c r="N593" s="176"/>
    </row>
    <row r="594" spans="5:14" ht="15.75" customHeight="1">
      <c r="E594" s="24"/>
      <c r="L594" s="176"/>
      <c r="N594" s="176"/>
    </row>
    <row r="595" spans="5:14" ht="15.75" customHeight="1">
      <c r="E595" s="24"/>
      <c r="L595" s="176"/>
      <c r="N595" s="176"/>
    </row>
    <row r="596" spans="5:14" ht="15.75" customHeight="1">
      <c r="E596" s="24"/>
      <c r="L596" s="176"/>
      <c r="N596" s="176"/>
    </row>
    <row r="597" spans="5:14" ht="15.75" customHeight="1">
      <c r="E597" s="24"/>
      <c r="L597" s="176"/>
      <c r="N597" s="176"/>
    </row>
    <row r="598" spans="5:14" ht="15.75" customHeight="1">
      <c r="E598" s="24"/>
      <c r="L598" s="176"/>
      <c r="N598" s="176"/>
    </row>
    <row r="599" spans="5:14" ht="15.75" customHeight="1">
      <c r="E599" s="24"/>
      <c r="L599" s="176"/>
      <c r="N599" s="176"/>
    </row>
    <row r="600" spans="5:14" ht="15.75" customHeight="1">
      <c r="E600" s="24"/>
      <c r="L600" s="176"/>
      <c r="N600" s="176"/>
    </row>
    <row r="601" spans="5:14" ht="15.75" customHeight="1">
      <c r="E601" s="24"/>
      <c r="L601" s="176"/>
      <c r="N601" s="176"/>
    </row>
    <row r="602" spans="5:14" ht="15.75" customHeight="1">
      <c r="E602" s="24"/>
      <c r="L602" s="176"/>
      <c r="N602" s="176"/>
    </row>
    <row r="603" spans="5:14" ht="15.75" customHeight="1">
      <c r="E603" s="24"/>
      <c r="L603" s="176"/>
      <c r="N603" s="176"/>
    </row>
    <row r="604" spans="5:14" ht="15.75" customHeight="1">
      <c r="E604" s="24"/>
      <c r="L604" s="176"/>
      <c r="N604" s="176"/>
    </row>
    <row r="605" spans="5:14" ht="15.75" customHeight="1">
      <c r="E605" s="24"/>
      <c r="L605" s="176"/>
      <c r="N605" s="176"/>
    </row>
    <row r="606" spans="5:14" ht="15.75" customHeight="1">
      <c r="E606" s="24"/>
      <c r="L606" s="176"/>
      <c r="N606" s="176"/>
    </row>
    <row r="607" spans="5:14" ht="15.75" customHeight="1">
      <c r="E607" s="24"/>
      <c r="L607" s="176"/>
      <c r="N607" s="176"/>
    </row>
    <row r="608" spans="5:14" ht="15.75" customHeight="1">
      <c r="E608" s="24"/>
      <c r="L608" s="176"/>
      <c r="N608" s="176"/>
    </row>
    <row r="609" spans="5:14" ht="15.75" customHeight="1">
      <c r="E609" s="24"/>
      <c r="L609" s="176"/>
      <c r="N609" s="176"/>
    </row>
    <row r="610" spans="5:14" ht="15.75" customHeight="1">
      <c r="E610" s="24"/>
      <c r="L610" s="176"/>
      <c r="N610" s="176"/>
    </row>
    <row r="611" spans="5:14" ht="15.75" customHeight="1">
      <c r="E611" s="24"/>
      <c r="L611" s="176"/>
      <c r="N611" s="176"/>
    </row>
    <row r="612" spans="5:14" ht="15.75" customHeight="1">
      <c r="E612" s="24"/>
      <c r="L612" s="176"/>
      <c r="N612" s="176"/>
    </row>
    <row r="613" spans="5:14" ht="15.75" customHeight="1">
      <c r="E613" s="24"/>
      <c r="L613" s="176"/>
      <c r="N613" s="176"/>
    </row>
    <row r="614" spans="5:14" ht="15.75" customHeight="1">
      <c r="E614" s="24"/>
      <c r="L614" s="176"/>
      <c r="N614" s="176"/>
    </row>
    <row r="615" spans="5:14" ht="15.75" customHeight="1">
      <c r="E615" s="24"/>
      <c r="L615" s="176"/>
      <c r="N615" s="176"/>
    </row>
    <row r="616" spans="5:14" ht="15.75" customHeight="1">
      <c r="E616" s="24"/>
      <c r="L616" s="176"/>
      <c r="N616" s="176"/>
    </row>
    <row r="617" spans="5:14" ht="15.75" customHeight="1">
      <c r="E617" s="24"/>
      <c r="L617" s="176"/>
      <c r="N617" s="176"/>
    </row>
    <row r="618" spans="5:14" ht="15.75" customHeight="1">
      <c r="E618" s="24"/>
      <c r="L618" s="176"/>
      <c r="N618" s="176"/>
    </row>
    <row r="619" spans="5:14" ht="15.75" customHeight="1">
      <c r="E619" s="24"/>
      <c r="L619" s="176"/>
      <c r="N619" s="176"/>
    </row>
    <row r="620" spans="5:14" ht="15.75" customHeight="1">
      <c r="E620" s="24"/>
      <c r="L620" s="176"/>
      <c r="N620" s="176"/>
    </row>
    <row r="621" spans="5:14" ht="15.75" customHeight="1">
      <c r="E621" s="24"/>
      <c r="L621" s="176"/>
      <c r="N621" s="176"/>
    </row>
    <row r="622" spans="5:14" ht="15.75" customHeight="1">
      <c r="E622" s="24"/>
      <c r="L622" s="176"/>
      <c r="N622" s="176"/>
    </row>
    <row r="623" spans="5:14" ht="15.75" customHeight="1">
      <c r="E623" s="24"/>
      <c r="L623" s="176"/>
      <c r="N623" s="176"/>
    </row>
    <row r="624" spans="5:14" ht="15.75" customHeight="1">
      <c r="E624" s="24"/>
      <c r="L624" s="176"/>
      <c r="N624" s="176"/>
    </row>
    <row r="625" spans="5:14" ht="15.75" customHeight="1">
      <c r="E625" s="24"/>
      <c r="L625" s="176"/>
      <c r="N625" s="176"/>
    </row>
    <row r="626" spans="5:14" ht="15.75" customHeight="1">
      <c r="E626" s="24"/>
      <c r="L626" s="176"/>
      <c r="N626" s="176"/>
    </row>
    <row r="627" spans="5:14" ht="15.75" customHeight="1">
      <c r="E627" s="24"/>
      <c r="L627" s="176"/>
      <c r="N627" s="176"/>
    </row>
    <row r="628" spans="5:14" ht="15.75" customHeight="1">
      <c r="E628" s="24"/>
      <c r="L628" s="176"/>
      <c r="N628" s="176"/>
    </row>
    <row r="629" spans="5:14" ht="15.75" customHeight="1">
      <c r="E629" s="24"/>
      <c r="L629" s="176"/>
      <c r="N629" s="176"/>
    </row>
    <row r="630" spans="5:14" ht="15.75" customHeight="1">
      <c r="E630" s="24"/>
      <c r="L630" s="176"/>
      <c r="N630" s="176"/>
    </row>
    <row r="631" spans="5:14" ht="15.75" customHeight="1">
      <c r="E631" s="24"/>
      <c r="L631" s="176"/>
      <c r="N631" s="176"/>
    </row>
    <row r="632" spans="5:14" ht="15.75" customHeight="1">
      <c r="E632" s="24"/>
      <c r="L632" s="176"/>
      <c r="N632" s="176"/>
    </row>
    <row r="633" spans="5:14" ht="15.75" customHeight="1">
      <c r="E633" s="24"/>
      <c r="L633" s="176"/>
      <c r="N633" s="176"/>
    </row>
    <row r="634" spans="5:14" ht="15.75" customHeight="1">
      <c r="E634" s="24"/>
      <c r="L634" s="176"/>
      <c r="N634" s="176"/>
    </row>
    <row r="635" spans="5:14" ht="15.75" customHeight="1">
      <c r="E635" s="24"/>
      <c r="L635" s="176"/>
      <c r="N635" s="176"/>
    </row>
    <row r="636" spans="5:14" ht="15.75" customHeight="1">
      <c r="E636" s="24"/>
      <c r="L636" s="176"/>
      <c r="N636" s="176"/>
    </row>
    <row r="637" spans="5:14" ht="15.75" customHeight="1">
      <c r="E637" s="24"/>
      <c r="L637" s="176"/>
      <c r="N637" s="176"/>
    </row>
    <row r="638" spans="5:14" ht="15.75" customHeight="1">
      <c r="E638" s="24"/>
      <c r="L638" s="176"/>
      <c r="N638" s="176"/>
    </row>
    <row r="639" spans="5:14" ht="15.75" customHeight="1">
      <c r="E639" s="24"/>
      <c r="L639" s="176"/>
      <c r="N639" s="176"/>
    </row>
    <row r="640" spans="5:14" ht="15.75" customHeight="1">
      <c r="E640" s="24"/>
      <c r="L640" s="176"/>
      <c r="N640" s="176"/>
    </row>
    <row r="641" spans="5:14" ht="15.75" customHeight="1">
      <c r="E641" s="24"/>
      <c r="L641" s="176"/>
      <c r="N641" s="176"/>
    </row>
    <row r="642" spans="5:14" ht="15.75" customHeight="1">
      <c r="E642" s="24"/>
      <c r="L642" s="176"/>
      <c r="N642" s="176"/>
    </row>
    <row r="643" spans="5:14" ht="15.75" customHeight="1">
      <c r="E643" s="24"/>
      <c r="L643" s="176"/>
      <c r="N643" s="176"/>
    </row>
    <row r="644" spans="5:14" ht="15.75" customHeight="1">
      <c r="E644" s="24"/>
      <c r="L644" s="176"/>
      <c r="N644" s="176"/>
    </row>
    <row r="645" spans="5:14" ht="15.75" customHeight="1">
      <c r="E645" s="24"/>
      <c r="L645" s="176"/>
      <c r="N645" s="176"/>
    </row>
    <row r="646" spans="5:14" ht="15.75" customHeight="1">
      <c r="E646" s="24"/>
      <c r="L646" s="176"/>
      <c r="N646" s="176"/>
    </row>
    <row r="647" spans="5:14" ht="15.75" customHeight="1">
      <c r="E647" s="24"/>
      <c r="L647" s="176"/>
      <c r="N647" s="176"/>
    </row>
    <row r="648" spans="5:14" ht="15.75" customHeight="1">
      <c r="E648" s="24"/>
      <c r="L648" s="176"/>
      <c r="N648" s="176"/>
    </row>
    <row r="649" spans="5:14" ht="15.75" customHeight="1">
      <c r="E649" s="24"/>
      <c r="L649" s="176"/>
      <c r="N649" s="176"/>
    </row>
    <row r="650" spans="5:14" ht="15.75" customHeight="1">
      <c r="E650" s="24"/>
      <c r="L650" s="176"/>
      <c r="N650" s="176"/>
    </row>
    <row r="651" spans="5:14" ht="15.75" customHeight="1">
      <c r="E651" s="24"/>
      <c r="L651" s="176"/>
      <c r="N651" s="176"/>
    </row>
    <row r="652" spans="5:14" ht="15.75" customHeight="1">
      <c r="E652" s="24"/>
      <c r="L652" s="176"/>
      <c r="N652" s="176"/>
    </row>
    <row r="653" spans="5:14" ht="15.75" customHeight="1">
      <c r="E653" s="24"/>
      <c r="L653" s="176"/>
      <c r="N653" s="176"/>
    </row>
    <row r="654" spans="5:14" ht="15.75" customHeight="1">
      <c r="E654" s="24"/>
      <c r="L654" s="176"/>
      <c r="N654" s="176"/>
    </row>
    <row r="655" spans="5:14" ht="15.75" customHeight="1">
      <c r="E655" s="24"/>
      <c r="L655" s="176"/>
      <c r="N655" s="176"/>
    </row>
    <row r="656" spans="5:14" ht="15.75" customHeight="1">
      <c r="E656" s="24"/>
      <c r="L656" s="176"/>
      <c r="N656" s="176"/>
    </row>
    <row r="657" spans="5:14" ht="15.75" customHeight="1">
      <c r="E657" s="24"/>
      <c r="L657" s="176"/>
      <c r="N657" s="176"/>
    </row>
    <row r="658" spans="5:14" ht="15.75" customHeight="1">
      <c r="E658" s="24"/>
      <c r="L658" s="176"/>
      <c r="N658" s="176"/>
    </row>
    <row r="659" spans="5:14" ht="15.75" customHeight="1">
      <c r="E659" s="24"/>
      <c r="L659" s="176"/>
      <c r="N659" s="176"/>
    </row>
    <row r="660" spans="5:14" ht="15.75" customHeight="1">
      <c r="E660" s="24"/>
      <c r="L660" s="176"/>
      <c r="N660" s="176"/>
    </row>
    <row r="661" spans="5:14" ht="15.75" customHeight="1">
      <c r="E661" s="24"/>
      <c r="L661" s="176"/>
      <c r="N661" s="176"/>
    </row>
    <row r="662" spans="5:14" ht="15.75" customHeight="1">
      <c r="E662" s="24"/>
      <c r="L662" s="176"/>
      <c r="N662" s="176"/>
    </row>
    <row r="663" spans="5:14" ht="15.75" customHeight="1">
      <c r="E663" s="24"/>
      <c r="L663" s="176"/>
      <c r="N663" s="176"/>
    </row>
    <row r="664" spans="5:14" ht="15.75" customHeight="1">
      <c r="E664" s="24"/>
      <c r="L664" s="176"/>
      <c r="N664" s="176"/>
    </row>
    <row r="665" spans="5:14" ht="15.75" customHeight="1">
      <c r="E665" s="24"/>
      <c r="L665" s="176"/>
      <c r="N665" s="176"/>
    </row>
    <row r="666" spans="5:14" ht="15.75" customHeight="1">
      <c r="E666" s="24"/>
      <c r="L666" s="176"/>
      <c r="N666" s="176"/>
    </row>
    <row r="667" spans="5:14" ht="15.75" customHeight="1">
      <c r="E667" s="24"/>
      <c r="L667" s="176"/>
      <c r="N667" s="176"/>
    </row>
    <row r="668" spans="5:14" ht="15.75" customHeight="1">
      <c r="E668" s="24"/>
      <c r="L668" s="176"/>
      <c r="N668" s="176"/>
    </row>
    <row r="669" spans="5:14" ht="15.75" customHeight="1">
      <c r="E669" s="24"/>
      <c r="L669" s="176"/>
      <c r="N669" s="176"/>
    </row>
    <row r="670" spans="5:14" ht="15.75" customHeight="1">
      <c r="E670" s="24"/>
      <c r="L670" s="176"/>
      <c r="N670" s="176"/>
    </row>
    <row r="671" spans="5:14" ht="15.75" customHeight="1">
      <c r="E671" s="24"/>
      <c r="L671" s="176"/>
      <c r="N671" s="176"/>
    </row>
    <row r="672" spans="5:14" ht="15.75" customHeight="1">
      <c r="E672" s="24"/>
      <c r="L672" s="176"/>
      <c r="N672" s="176"/>
    </row>
    <row r="673" spans="5:14" ht="15.75" customHeight="1">
      <c r="E673" s="24"/>
      <c r="L673" s="176"/>
      <c r="N673" s="176"/>
    </row>
    <row r="674" spans="5:14" ht="15.75" customHeight="1">
      <c r="E674" s="24"/>
      <c r="L674" s="176"/>
      <c r="N674" s="176"/>
    </row>
    <row r="675" spans="5:14" ht="15.75" customHeight="1">
      <c r="E675" s="24"/>
      <c r="L675" s="176"/>
      <c r="N675" s="176"/>
    </row>
    <row r="676" spans="5:14" ht="15.75" customHeight="1">
      <c r="E676" s="24"/>
      <c r="L676" s="176"/>
      <c r="N676" s="176"/>
    </row>
    <row r="677" spans="5:14" ht="15.75" customHeight="1">
      <c r="E677" s="24"/>
      <c r="L677" s="176"/>
      <c r="N677" s="176"/>
    </row>
    <row r="678" spans="5:14" ht="15.75" customHeight="1">
      <c r="E678" s="24"/>
      <c r="L678" s="176"/>
      <c r="N678" s="176"/>
    </row>
    <row r="679" spans="5:14" ht="15.75" customHeight="1">
      <c r="E679" s="24"/>
      <c r="L679" s="176"/>
      <c r="N679" s="176"/>
    </row>
    <row r="680" spans="5:14" ht="15.75" customHeight="1">
      <c r="E680" s="24"/>
      <c r="L680" s="176"/>
      <c r="N680" s="176"/>
    </row>
    <row r="681" spans="5:14" ht="15.75" customHeight="1">
      <c r="E681" s="24"/>
      <c r="L681" s="176"/>
      <c r="N681" s="176"/>
    </row>
    <row r="682" spans="5:14" ht="15.75" customHeight="1">
      <c r="E682" s="24"/>
      <c r="L682" s="176"/>
      <c r="N682" s="176"/>
    </row>
    <row r="683" spans="5:14" ht="15.75" customHeight="1">
      <c r="E683" s="24"/>
      <c r="L683" s="176"/>
      <c r="N683" s="176"/>
    </row>
    <row r="684" spans="5:14" ht="15.75" customHeight="1">
      <c r="E684" s="24"/>
      <c r="L684" s="176"/>
      <c r="N684" s="176"/>
    </row>
    <row r="685" spans="5:14" ht="15.75" customHeight="1">
      <c r="E685" s="24"/>
      <c r="L685" s="176"/>
      <c r="N685" s="176"/>
    </row>
    <row r="686" spans="5:14" ht="15.75" customHeight="1">
      <c r="E686" s="24"/>
      <c r="L686" s="176"/>
      <c r="N686" s="176"/>
    </row>
    <row r="687" spans="5:14" ht="15.75" customHeight="1">
      <c r="E687" s="24"/>
      <c r="L687" s="176"/>
      <c r="N687" s="176"/>
    </row>
    <row r="688" spans="5:14" ht="15.75" customHeight="1">
      <c r="E688" s="24"/>
      <c r="L688" s="176"/>
      <c r="N688" s="176"/>
    </row>
    <row r="689" spans="5:14" ht="15.75" customHeight="1">
      <c r="E689" s="24"/>
      <c r="L689" s="176"/>
      <c r="N689" s="176"/>
    </row>
    <row r="690" spans="5:14" ht="15.75" customHeight="1">
      <c r="E690" s="24"/>
      <c r="L690" s="176"/>
      <c r="N690" s="176"/>
    </row>
    <row r="691" spans="5:14" ht="15.75" customHeight="1">
      <c r="E691" s="24"/>
      <c r="L691" s="176"/>
      <c r="N691" s="176"/>
    </row>
    <row r="692" spans="5:14" ht="15.75" customHeight="1">
      <c r="E692" s="24"/>
      <c r="L692" s="176"/>
      <c r="N692" s="176"/>
    </row>
    <row r="693" spans="5:14" ht="15.75" customHeight="1">
      <c r="E693" s="24"/>
      <c r="L693" s="176"/>
      <c r="N693" s="176"/>
    </row>
    <row r="694" spans="5:14" ht="15.75" customHeight="1">
      <c r="E694" s="24"/>
      <c r="L694" s="176"/>
      <c r="N694" s="176"/>
    </row>
    <row r="695" spans="5:14" ht="15.75" customHeight="1">
      <c r="E695" s="24"/>
      <c r="L695" s="176"/>
      <c r="N695" s="176"/>
    </row>
    <row r="696" spans="5:14" ht="15.75" customHeight="1">
      <c r="E696" s="24"/>
      <c r="L696" s="176"/>
      <c r="N696" s="176"/>
    </row>
    <row r="697" spans="5:14" ht="15.75" customHeight="1">
      <c r="E697" s="24"/>
      <c r="L697" s="176"/>
      <c r="N697" s="176"/>
    </row>
    <row r="698" spans="5:14" ht="15.75" customHeight="1">
      <c r="E698" s="24"/>
      <c r="L698" s="176"/>
      <c r="N698" s="176"/>
    </row>
    <row r="699" spans="5:14" ht="15.75" customHeight="1">
      <c r="E699" s="24"/>
      <c r="L699" s="176"/>
      <c r="N699" s="176"/>
    </row>
    <row r="700" spans="5:14" ht="15.75" customHeight="1">
      <c r="E700" s="24"/>
      <c r="L700" s="176"/>
      <c r="N700" s="176"/>
    </row>
    <row r="701" spans="5:14" ht="15.75" customHeight="1">
      <c r="E701" s="24"/>
      <c r="L701" s="176"/>
      <c r="N701" s="176"/>
    </row>
    <row r="702" spans="5:14" ht="15.75" customHeight="1">
      <c r="E702" s="24"/>
      <c r="L702" s="176"/>
      <c r="N702" s="176"/>
    </row>
    <row r="703" spans="5:14" ht="15.75" customHeight="1">
      <c r="E703" s="24"/>
      <c r="L703" s="176"/>
      <c r="N703" s="176"/>
    </row>
    <row r="704" spans="5:14" ht="15.75" customHeight="1">
      <c r="E704" s="24"/>
      <c r="L704" s="176"/>
      <c r="N704" s="176"/>
    </row>
    <row r="705" spans="5:14" ht="15.75" customHeight="1">
      <c r="E705" s="24"/>
      <c r="L705" s="176"/>
      <c r="N705" s="176"/>
    </row>
    <row r="706" spans="5:14" ht="15.75" customHeight="1">
      <c r="E706" s="24"/>
      <c r="L706" s="176"/>
      <c r="N706" s="176"/>
    </row>
    <row r="707" spans="5:14" ht="15.75" customHeight="1">
      <c r="E707" s="24"/>
      <c r="L707" s="176"/>
      <c r="N707" s="176"/>
    </row>
    <row r="708" spans="5:14" ht="15.75" customHeight="1">
      <c r="E708" s="24"/>
      <c r="L708" s="176"/>
      <c r="N708" s="176"/>
    </row>
    <row r="709" spans="5:14" ht="15.75" customHeight="1">
      <c r="E709" s="24"/>
      <c r="L709" s="176"/>
      <c r="N709" s="176"/>
    </row>
    <row r="710" spans="5:14" ht="15.75" customHeight="1">
      <c r="E710" s="24"/>
      <c r="L710" s="176"/>
      <c r="N710" s="176"/>
    </row>
    <row r="711" spans="5:14" ht="15.75" customHeight="1">
      <c r="E711" s="24"/>
      <c r="L711" s="176"/>
      <c r="N711" s="176"/>
    </row>
    <row r="712" spans="5:14" ht="15.75" customHeight="1">
      <c r="E712" s="24"/>
      <c r="L712" s="176"/>
      <c r="N712" s="176"/>
    </row>
    <row r="713" spans="5:14" ht="15.75" customHeight="1">
      <c r="E713" s="24"/>
      <c r="L713" s="176"/>
      <c r="N713" s="176"/>
    </row>
    <row r="714" spans="5:14" ht="15.75" customHeight="1">
      <c r="E714" s="24"/>
      <c r="L714" s="176"/>
      <c r="N714" s="176"/>
    </row>
    <row r="715" spans="5:14" ht="15.75" customHeight="1">
      <c r="E715" s="24"/>
      <c r="L715" s="176"/>
      <c r="N715" s="176"/>
    </row>
    <row r="716" spans="5:14" ht="15.75" customHeight="1">
      <c r="E716" s="24"/>
      <c r="L716" s="176"/>
      <c r="N716" s="176"/>
    </row>
    <row r="717" spans="5:14" ht="15.75" customHeight="1">
      <c r="E717" s="24"/>
      <c r="L717" s="176"/>
      <c r="N717" s="176"/>
    </row>
    <row r="718" spans="5:14" ht="15.75" customHeight="1">
      <c r="E718" s="24"/>
      <c r="L718" s="176"/>
      <c r="N718" s="176"/>
    </row>
    <row r="719" spans="5:14" ht="15.75" customHeight="1">
      <c r="E719" s="24"/>
      <c r="L719" s="176"/>
      <c r="N719" s="176"/>
    </row>
    <row r="720" spans="5:14" ht="15.75" customHeight="1">
      <c r="E720" s="24"/>
      <c r="L720" s="176"/>
      <c r="N720" s="176"/>
    </row>
    <row r="721" spans="5:14" ht="15.75" customHeight="1">
      <c r="E721" s="24"/>
      <c r="L721" s="176"/>
      <c r="N721" s="176"/>
    </row>
    <row r="722" spans="5:14" ht="15.75" customHeight="1">
      <c r="E722" s="24"/>
      <c r="L722" s="176"/>
      <c r="N722" s="176"/>
    </row>
    <row r="723" spans="5:14" ht="15.75" customHeight="1">
      <c r="E723" s="24"/>
      <c r="L723" s="176"/>
      <c r="N723" s="176"/>
    </row>
    <row r="724" spans="5:14" ht="15.75" customHeight="1">
      <c r="E724" s="24"/>
      <c r="L724" s="176"/>
      <c r="N724" s="176"/>
    </row>
    <row r="725" spans="5:14" ht="15.75" customHeight="1">
      <c r="E725" s="24"/>
      <c r="L725" s="176"/>
      <c r="N725" s="176"/>
    </row>
    <row r="726" spans="5:14" ht="15.75" customHeight="1">
      <c r="E726" s="24"/>
      <c r="L726" s="176"/>
      <c r="N726" s="176"/>
    </row>
    <row r="727" spans="5:14" ht="15.75" customHeight="1">
      <c r="E727" s="24"/>
      <c r="L727" s="176"/>
      <c r="N727" s="176"/>
    </row>
    <row r="728" spans="5:14" ht="15.75" customHeight="1">
      <c r="E728" s="24"/>
      <c r="L728" s="176"/>
      <c r="N728" s="176"/>
    </row>
    <row r="729" spans="5:14" ht="15.75" customHeight="1">
      <c r="E729" s="24"/>
      <c r="L729" s="176"/>
      <c r="N729" s="176"/>
    </row>
    <row r="730" spans="5:14" ht="15.75" customHeight="1">
      <c r="E730" s="24"/>
      <c r="L730" s="176"/>
      <c r="N730" s="176"/>
    </row>
    <row r="731" spans="5:14" ht="15.75" customHeight="1">
      <c r="E731" s="24"/>
      <c r="L731" s="176"/>
      <c r="N731" s="176"/>
    </row>
    <row r="732" spans="5:14" ht="15.75" customHeight="1">
      <c r="E732" s="24"/>
      <c r="L732" s="176"/>
      <c r="N732" s="176"/>
    </row>
    <row r="733" spans="5:14" ht="15.75" customHeight="1">
      <c r="E733" s="24"/>
      <c r="L733" s="176"/>
      <c r="N733" s="176"/>
    </row>
    <row r="734" spans="5:14" ht="15.75" customHeight="1">
      <c r="E734" s="24"/>
      <c r="L734" s="176"/>
      <c r="N734" s="176"/>
    </row>
    <row r="735" spans="5:14" ht="15.75" customHeight="1">
      <c r="E735" s="24"/>
      <c r="L735" s="176"/>
      <c r="N735" s="176"/>
    </row>
    <row r="736" spans="5:14" ht="15.75" customHeight="1">
      <c r="E736" s="24"/>
      <c r="L736" s="176"/>
      <c r="N736" s="176"/>
    </row>
    <row r="737" spans="5:14" ht="15.75" customHeight="1">
      <c r="E737" s="24"/>
      <c r="L737" s="176"/>
      <c r="N737" s="176"/>
    </row>
    <row r="738" spans="5:14" ht="15.75" customHeight="1">
      <c r="E738" s="24"/>
      <c r="L738" s="176"/>
      <c r="N738" s="176"/>
    </row>
    <row r="739" spans="5:14" ht="15.75" customHeight="1">
      <c r="E739" s="24"/>
      <c r="L739" s="176"/>
      <c r="N739" s="176"/>
    </row>
    <row r="740" spans="5:14" ht="15.75" customHeight="1">
      <c r="E740" s="24"/>
      <c r="L740" s="176"/>
      <c r="N740" s="176"/>
    </row>
    <row r="741" spans="5:14" ht="15.75" customHeight="1">
      <c r="E741" s="24"/>
      <c r="L741" s="176"/>
      <c r="N741" s="176"/>
    </row>
    <row r="742" spans="5:14" ht="15.75" customHeight="1">
      <c r="E742" s="24"/>
      <c r="L742" s="176"/>
      <c r="N742" s="176"/>
    </row>
    <row r="743" spans="5:14" ht="15.75" customHeight="1">
      <c r="E743" s="24"/>
      <c r="L743" s="176"/>
      <c r="N743" s="176"/>
    </row>
    <row r="744" spans="5:14" ht="15.75" customHeight="1">
      <c r="E744" s="24"/>
      <c r="L744" s="176"/>
      <c r="N744" s="176"/>
    </row>
    <row r="745" spans="5:14" ht="15.75" customHeight="1">
      <c r="E745" s="24"/>
      <c r="L745" s="176"/>
      <c r="N745" s="176"/>
    </row>
    <row r="746" spans="5:14" ht="15.75" customHeight="1">
      <c r="E746" s="24"/>
      <c r="L746" s="176"/>
      <c r="N746" s="176"/>
    </row>
    <row r="747" spans="5:14" ht="15.75" customHeight="1">
      <c r="E747" s="24"/>
      <c r="L747" s="176"/>
      <c r="N747" s="176"/>
    </row>
    <row r="748" spans="5:14" ht="15.75" customHeight="1">
      <c r="E748" s="24"/>
      <c r="L748" s="176"/>
      <c r="N748" s="176"/>
    </row>
    <row r="749" spans="5:14" ht="15.75" customHeight="1">
      <c r="E749" s="24"/>
      <c r="L749" s="176"/>
      <c r="N749" s="176"/>
    </row>
    <row r="750" spans="5:14" ht="15.75" customHeight="1">
      <c r="E750" s="24"/>
      <c r="L750" s="176"/>
      <c r="N750" s="176"/>
    </row>
    <row r="751" spans="5:14" ht="15.75" customHeight="1">
      <c r="E751" s="24"/>
      <c r="L751" s="176"/>
      <c r="N751" s="176"/>
    </row>
    <row r="752" spans="5:14" ht="15.75" customHeight="1">
      <c r="E752" s="24"/>
      <c r="L752" s="176"/>
      <c r="N752" s="176"/>
    </row>
    <row r="753" spans="5:14" ht="15.75" customHeight="1">
      <c r="E753" s="24"/>
      <c r="L753" s="176"/>
      <c r="N753" s="176"/>
    </row>
    <row r="754" spans="5:14" ht="15.75" customHeight="1">
      <c r="E754" s="24"/>
      <c r="L754" s="176"/>
      <c r="N754" s="176"/>
    </row>
    <row r="755" spans="5:14" ht="15.75" customHeight="1">
      <c r="E755" s="24"/>
      <c r="L755" s="176"/>
      <c r="N755" s="176"/>
    </row>
    <row r="756" spans="5:14" ht="15.75" customHeight="1">
      <c r="E756" s="24"/>
      <c r="L756" s="176"/>
      <c r="N756" s="176"/>
    </row>
    <row r="757" spans="5:14" ht="15.75" customHeight="1">
      <c r="E757" s="24"/>
      <c r="L757" s="176"/>
      <c r="N757" s="176"/>
    </row>
    <row r="758" spans="5:14" ht="15.75" customHeight="1">
      <c r="E758" s="24"/>
      <c r="L758" s="176"/>
      <c r="N758" s="176"/>
    </row>
    <row r="759" spans="5:14" ht="15.75" customHeight="1">
      <c r="E759" s="24"/>
      <c r="L759" s="176"/>
      <c r="N759" s="176"/>
    </row>
    <row r="760" spans="5:14" ht="15.75" customHeight="1">
      <c r="E760" s="24"/>
      <c r="L760" s="176"/>
      <c r="N760" s="176"/>
    </row>
    <row r="761" spans="5:14" ht="15.75" customHeight="1">
      <c r="E761" s="24"/>
      <c r="L761" s="176"/>
      <c r="N761" s="176"/>
    </row>
    <row r="762" spans="5:14" ht="15.75" customHeight="1">
      <c r="E762" s="24"/>
      <c r="L762" s="176"/>
      <c r="N762" s="176"/>
    </row>
    <row r="763" spans="5:14" ht="15.75" customHeight="1">
      <c r="E763" s="24"/>
      <c r="L763" s="176"/>
      <c r="N763" s="176"/>
    </row>
    <row r="764" spans="5:14" ht="15.75" customHeight="1">
      <c r="E764" s="24"/>
      <c r="L764" s="176"/>
      <c r="N764" s="176"/>
    </row>
    <row r="765" spans="5:14" ht="15.75" customHeight="1">
      <c r="E765" s="24"/>
      <c r="L765" s="176"/>
      <c r="N765" s="176"/>
    </row>
    <row r="766" spans="5:14" ht="15.75" customHeight="1">
      <c r="E766" s="24"/>
      <c r="L766" s="176"/>
      <c r="N766" s="176"/>
    </row>
    <row r="767" spans="5:14" ht="15.75" customHeight="1">
      <c r="E767" s="24"/>
      <c r="L767" s="176"/>
      <c r="N767" s="176"/>
    </row>
    <row r="768" spans="5:14" ht="15.75" customHeight="1">
      <c r="E768" s="24"/>
      <c r="L768" s="176"/>
      <c r="N768" s="176"/>
    </row>
    <row r="769" spans="5:14" ht="15.75" customHeight="1">
      <c r="E769" s="24"/>
      <c r="L769" s="176"/>
      <c r="N769" s="176"/>
    </row>
    <row r="770" spans="5:14" ht="15.75" customHeight="1">
      <c r="E770" s="24"/>
      <c r="L770" s="176"/>
      <c r="N770" s="176"/>
    </row>
    <row r="771" spans="5:14" ht="15.75" customHeight="1">
      <c r="E771" s="24"/>
      <c r="L771" s="176"/>
      <c r="N771" s="176"/>
    </row>
    <row r="772" spans="5:14" ht="15.75" customHeight="1">
      <c r="E772" s="24"/>
      <c r="L772" s="176"/>
      <c r="N772" s="176"/>
    </row>
    <row r="773" spans="5:14" ht="15.75" customHeight="1">
      <c r="E773" s="24"/>
      <c r="L773" s="176"/>
      <c r="N773" s="176"/>
    </row>
    <row r="774" spans="5:14" ht="15.75" customHeight="1">
      <c r="E774" s="24"/>
      <c r="L774" s="176"/>
      <c r="N774" s="176"/>
    </row>
    <row r="775" spans="5:14" ht="15.75" customHeight="1">
      <c r="E775" s="24"/>
      <c r="L775" s="176"/>
      <c r="N775" s="176"/>
    </row>
    <row r="776" spans="5:14" ht="15.75" customHeight="1">
      <c r="E776" s="24"/>
      <c r="L776" s="176"/>
      <c r="N776" s="176"/>
    </row>
    <row r="777" spans="5:14" ht="15.75" customHeight="1">
      <c r="E777" s="24"/>
      <c r="L777" s="176"/>
      <c r="N777" s="176"/>
    </row>
    <row r="778" spans="5:14" ht="15.75" customHeight="1">
      <c r="E778" s="24"/>
      <c r="L778" s="176"/>
      <c r="N778" s="176"/>
    </row>
    <row r="779" spans="5:14" ht="15.75" customHeight="1">
      <c r="E779" s="24"/>
      <c r="L779" s="176"/>
      <c r="N779" s="176"/>
    </row>
    <row r="780" spans="5:14" ht="15.75" customHeight="1">
      <c r="E780" s="24"/>
      <c r="L780" s="176"/>
      <c r="N780" s="176"/>
    </row>
    <row r="781" spans="5:14" ht="15.75" customHeight="1">
      <c r="E781" s="24"/>
      <c r="L781" s="176"/>
      <c r="N781" s="176"/>
    </row>
    <row r="782" spans="5:14" ht="15.75" customHeight="1">
      <c r="E782" s="24"/>
      <c r="L782" s="176"/>
      <c r="N782" s="176"/>
    </row>
    <row r="783" spans="5:14" ht="15.75" customHeight="1">
      <c r="E783" s="24"/>
      <c r="L783" s="176"/>
      <c r="N783" s="176"/>
    </row>
    <row r="784" spans="5:14" ht="15.75" customHeight="1">
      <c r="E784" s="24"/>
      <c r="L784" s="176"/>
      <c r="N784" s="176"/>
    </row>
    <row r="785" spans="5:14" ht="15.75" customHeight="1">
      <c r="E785" s="24"/>
      <c r="L785" s="176"/>
      <c r="N785" s="176"/>
    </row>
    <row r="786" spans="5:14" ht="15.75" customHeight="1">
      <c r="E786" s="24"/>
      <c r="L786" s="176"/>
      <c r="N786" s="176"/>
    </row>
    <row r="787" spans="5:14" ht="15.75" customHeight="1">
      <c r="E787" s="24"/>
      <c r="L787" s="176"/>
      <c r="N787" s="176"/>
    </row>
    <row r="788" spans="5:14" ht="15.75" customHeight="1">
      <c r="E788" s="24"/>
      <c r="L788" s="176"/>
      <c r="N788" s="176"/>
    </row>
    <row r="789" spans="5:14" ht="15.75" customHeight="1">
      <c r="E789" s="24"/>
      <c r="L789" s="176"/>
      <c r="N789" s="176"/>
    </row>
    <row r="790" spans="5:14" ht="15.75" customHeight="1">
      <c r="E790" s="24"/>
      <c r="L790" s="176"/>
      <c r="N790" s="176"/>
    </row>
    <row r="791" spans="5:14" ht="15.75" customHeight="1">
      <c r="E791" s="24"/>
      <c r="L791" s="176"/>
      <c r="N791" s="176"/>
    </row>
    <row r="792" spans="5:14" ht="15.75" customHeight="1">
      <c r="E792" s="24"/>
      <c r="L792" s="176"/>
      <c r="N792" s="176"/>
    </row>
    <row r="793" spans="5:14" ht="15.75" customHeight="1">
      <c r="E793" s="24"/>
      <c r="L793" s="176"/>
      <c r="N793" s="176"/>
    </row>
    <row r="794" spans="5:14" ht="15.75" customHeight="1">
      <c r="E794" s="24"/>
      <c r="L794" s="176"/>
      <c r="N794" s="176"/>
    </row>
    <row r="795" spans="5:14" ht="15.75" customHeight="1">
      <c r="E795" s="24"/>
      <c r="L795" s="176"/>
      <c r="N795" s="176"/>
    </row>
    <row r="796" spans="5:14" ht="15.75" customHeight="1">
      <c r="E796" s="24"/>
      <c r="L796" s="176"/>
      <c r="N796" s="176"/>
    </row>
    <row r="797" spans="5:14" ht="15.75" customHeight="1">
      <c r="E797" s="24"/>
      <c r="L797" s="176"/>
      <c r="N797" s="176"/>
    </row>
    <row r="798" spans="5:14" ht="15.75" customHeight="1">
      <c r="E798" s="24"/>
      <c r="L798" s="176"/>
      <c r="N798" s="176"/>
    </row>
    <row r="799" spans="5:14" ht="15.75" customHeight="1">
      <c r="E799" s="24"/>
      <c r="L799" s="176"/>
      <c r="N799" s="176"/>
    </row>
    <row r="800" spans="5:14" ht="15.75" customHeight="1">
      <c r="E800" s="24"/>
      <c r="L800" s="176"/>
      <c r="N800" s="176"/>
    </row>
    <row r="801" spans="5:14" ht="15.75" customHeight="1">
      <c r="E801" s="24"/>
      <c r="L801" s="176"/>
      <c r="N801" s="176"/>
    </row>
    <row r="802" spans="5:14" ht="15.75" customHeight="1">
      <c r="E802" s="24"/>
      <c r="L802" s="176"/>
      <c r="N802" s="176"/>
    </row>
    <row r="803" spans="5:14" ht="15.75" customHeight="1">
      <c r="E803" s="24"/>
      <c r="L803" s="176"/>
      <c r="N803" s="176"/>
    </row>
    <row r="804" spans="5:14" ht="15.75" customHeight="1">
      <c r="E804" s="24"/>
      <c r="L804" s="176"/>
      <c r="N804" s="176"/>
    </row>
    <row r="805" spans="5:14" ht="15.75" customHeight="1">
      <c r="E805" s="24"/>
      <c r="L805" s="176"/>
      <c r="N805" s="176"/>
    </row>
    <row r="806" spans="5:14" ht="15.75" customHeight="1">
      <c r="E806" s="24"/>
      <c r="L806" s="176"/>
      <c r="N806" s="176"/>
    </row>
    <row r="807" spans="5:14" ht="15.75" customHeight="1">
      <c r="E807" s="24"/>
      <c r="L807" s="176"/>
      <c r="N807" s="176"/>
    </row>
    <row r="808" spans="5:14" ht="15.75" customHeight="1">
      <c r="E808" s="24"/>
      <c r="L808" s="176"/>
      <c r="N808" s="176"/>
    </row>
    <row r="809" spans="5:14" ht="15.75" customHeight="1">
      <c r="E809" s="24"/>
      <c r="L809" s="176"/>
      <c r="N809" s="176"/>
    </row>
    <row r="810" spans="5:14" ht="15.75" customHeight="1">
      <c r="E810" s="24"/>
      <c r="L810" s="176"/>
      <c r="N810" s="176"/>
    </row>
    <row r="811" spans="5:14" ht="15.75" customHeight="1">
      <c r="E811" s="24"/>
      <c r="L811" s="176"/>
      <c r="N811" s="176"/>
    </row>
    <row r="812" spans="5:14" ht="15.75" customHeight="1">
      <c r="E812" s="24"/>
      <c r="L812" s="176"/>
      <c r="N812" s="176"/>
    </row>
    <row r="813" spans="5:14" ht="15.75" customHeight="1">
      <c r="E813" s="24"/>
      <c r="L813" s="176"/>
      <c r="N813" s="176"/>
    </row>
    <row r="814" spans="5:14" ht="15.75" customHeight="1">
      <c r="E814" s="24"/>
      <c r="L814" s="176"/>
      <c r="N814" s="176"/>
    </row>
    <row r="815" spans="5:14" ht="15.75" customHeight="1">
      <c r="E815" s="24"/>
      <c r="L815" s="176"/>
      <c r="N815" s="176"/>
    </row>
    <row r="816" spans="5:14" ht="15.75" customHeight="1">
      <c r="E816" s="24"/>
      <c r="L816" s="176"/>
      <c r="N816" s="176"/>
    </row>
    <row r="817" spans="5:14" ht="15.75" customHeight="1">
      <c r="E817" s="24"/>
      <c r="L817" s="176"/>
      <c r="N817" s="176"/>
    </row>
    <row r="818" spans="5:14" ht="15.75" customHeight="1">
      <c r="E818" s="24"/>
      <c r="L818" s="176"/>
      <c r="N818" s="176"/>
    </row>
    <row r="819" spans="5:14" ht="15.75" customHeight="1">
      <c r="E819" s="24"/>
      <c r="L819" s="176"/>
      <c r="N819" s="176"/>
    </row>
    <row r="820" spans="5:14" ht="15.75" customHeight="1">
      <c r="E820" s="24"/>
      <c r="L820" s="176"/>
      <c r="N820" s="176"/>
    </row>
    <row r="821" spans="5:14" ht="15.75" customHeight="1">
      <c r="E821" s="24"/>
      <c r="L821" s="176"/>
      <c r="N821" s="176"/>
    </row>
    <row r="822" spans="5:14" ht="15.75" customHeight="1">
      <c r="E822" s="24"/>
      <c r="L822" s="176"/>
      <c r="N822" s="176"/>
    </row>
    <row r="823" spans="5:14" ht="15.75" customHeight="1">
      <c r="E823" s="24"/>
      <c r="L823" s="176"/>
      <c r="N823" s="176"/>
    </row>
    <row r="824" spans="5:14" ht="15.75" customHeight="1">
      <c r="E824" s="24"/>
      <c r="L824" s="176"/>
      <c r="N824" s="176"/>
    </row>
    <row r="825" spans="5:14" ht="15.75" customHeight="1">
      <c r="E825" s="24"/>
      <c r="L825" s="176"/>
      <c r="N825" s="176"/>
    </row>
    <row r="826" spans="5:14" ht="15.75" customHeight="1">
      <c r="E826" s="24"/>
      <c r="L826" s="176"/>
      <c r="N826" s="176"/>
    </row>
    <row r="827" spans="5:14" ht="15.75" customHeight="1">
      <c r="E827" s="24"/>
      <c r="L827" s="176"/>
      <c r="N827" s="176"/>
    </row>
    <row r="828" spans="5:14" ht="15.75" customHeight="1">
      <c r="E828" s="24"/>
      <c r="L828" s="176"/>
      <c r="N828" s="176"/>
    </row>
    <row r="829" spans="5:14" ht="15.75" customHeight="1">
      <c r="E829" s="24"/>
      <c r="L829" s="176"/>
      <c r="N829" s="176"/>
    </row>
    <row r="830" spans="5:14" ht="15.75" customHeight="1">
      <c r="E830" s="24"/>
      <c r="L830" s="176"/>
      <c r="N830" s="176"/>
    </row>
    <row r="831" spans="5:14" ht="15.75" customHeight="1">
      <c r="E831" s="24"/>
      <c r="L831" s="176"/>
      <c r="N831" s="176"/>
    </row>
    <row r="832" spans="5:14" ht="15.75" customHeight="1">
      <c r="E832" s="24"/>
      <c r="L832" s="176"/>
      <c r="N832" s="176"/>
    </row>
    <row r="833" spans="5:14" ht="15.75" customHeight="1">
      <c r="E833" s="24"/>
      <c r="L833" s="176"/>
      <c r="N833" s="176"/>
    </row>
    <row r="834" spans="5:14" ht="15.75" customHeight="1">
      <c r="E834" s="24"/>
      <c r="L834" s="176"/>
      <c r="N834" s="176"/>
    </row>
    <row r="835" spans="5:14" ht="15.75" customHeight="1">
      <c r="E835" s="24"/>
      <c r="L835" s="176"/>
      <c r="N835" s="176"/>
    </row>
    <row r="836" spans="5:14" ht="15.75" customHeight="1">
      <c r="E836" s="24"/>
      <c r="L836" s="176"/>
      <c r="N836" s="176"/>
    </row>
    <row r="837" spans="5:14" ht="15.75" customHeight="1">
      <c r="E837" s="24"/>
      <c r="L837" s="176"/>
      <c r="N837" s="176"/>
    </row>
    <row r="838" spans="5:14" ht="15.75" customHeight="1">
      <c r="E838" s="24"/>
      <c r="L838" s="176"/>
      <c r="N838" s="176"/>
    </row>
    <row r="839" spans="5:14" ht="15.75" customHeight="1">
      <c r="E839" s="24"/>
      <c r="L839" s="176"/>
      <c r="N839" s="176"/>
    </row>
    <row r="840" spans="5:14" ht="15.75" customHeight="1">
      <c r="E840" s="24"/>
      <c r="L840" s="176"/>
      <c r="N840" s="176"/>
    </row>
    <row r="841" spans="5:14" ht="15.75" customHeight="1">
      <c r="E841" s="24"/>
      <c r="L841" s="176"/>
      <c r="N841" s="176"/>
    </row>
    <row r="842" spans="5:14" ht="15.75" customHeight="1">
      <c r="E842" s="24"/>
      <c r="L842" s="176"/>
      <c r="N842" s="176"/>
    </row>
    <row r="843" spans="5:14" ht="15.75" customHeight="1">
      <c r="E843" s="24"/>
      <c r="L843" s="176"/>
      <c r="N843" s="176"/>
    </row>
    <row r="844" spans="5:14" ht="15.75" customHeight="1">
      <c r="E844" s="24"/>
      <c r="L844" s="176"/>
      <c r="N844" s="176"/>
    </row>
    <row r="845" spans="5:14" ht="15.75" customHeight="1">
      <c r="E845" s="24"/>
      <c r="L845" s="176"/>
      <c r="N845" s="176"/>
    </row>
    <row r="846" spans="5:14" ht="15.75" customHeight="1">
      <c r="E846" s="24"/>
      <c r="L846" s="176"/>
      <c r="N846" s="176"/>
    </row>
    <row r="847" spans="5:14" ht="15.75" customHeight="1">
      <c r="E847" s="24"/>
      <c r="L847" s="176"/>
      <c r="N847" s="176"/>
    </row>
    <row r="848" spans="5:14" ht="15.75" customHeight="1">
      <c r="E848" s="24"/>
      <c r="L848" s="176"/>
      <c r="N848" s="176"/>
    </row>
    <row r="849" spans="5:14" ht="15.75" customHeight="1">
      <c r="E849" s="24"/>
      <c r="L849" s="176"/>
      <c r="N849" s="176"/>
    </row>
    <row r="850" spans="5:14" ht="15.75" customHeight="1">
      <c r="E850" s="24"/>
      <c r="L850" s="176"/>
      <c r="N850" s="176"/>
    </row>
    <row r="851" spans="5:14" ht="15.75" customHeight="1">
      <c r="E851" s="24"/>
      <c r="L851" s="176"/>
      <c r="N851" s="176"/>
    </row>
    <row r="852" spans="5:14" ht="15.75" customHeight="1">
      <c r="E852" s="24"/>
      <c r="L852" s="176"/>
      <c r="N852" s="176"/>
    </row>
    <row r="853" spans="5:14" ht="15.75" customHeight="1">
      <c r="E853" s="24"/>
      <c r="L853" s="176"/>
      <c r="N853" s="176"/>
    </row>
    <row r="854" spans="5:14" ht="15.75" customHeight="1">
      <c r="E854" s="24"/>
      <c r="L854" s="176"/>
      <c r="N854" s="176"/>
    </row>
    <row r="855" spans="5:14" ht="15.75" customHeight="1">
      <c r="E855" s="24"/>
      <c r="L855" s="176"/>
      <c r="N855" s="176"/>
    </row>
    <row r="856" spans="5:14" ht="15.75" customHeight="1">
      <c r="E856" s="24"/>
      <c r="L856" s="176"/>
      <c r="N856" s="176"/>
    </row>
    <row r="857" spans="5:14" ht="15.75" customHeight="1">
      <c r="E857" s="24"/>
      <c r="L857" s="176"/>
      <c r="N857" s="176"/>
    </row>
    <row r="858" spans="5:14" ht="15.75" customHeight="1">
      <c r="E858" s="24"/>
      <c r="L858" s="176"/>
      <c r="N858" s="176"/>
    </row>
    <row r="859" spans="5:14" ht="15.75" customHeight="1">
      <c r="E859" s="24"/>
      <c r="L859" s="176"/>
      <c r="N859" s="176"/>
    </row>
    <row r="860" spans="5:14" ht="15.75" customHeight="1">
      <c r="E860" s="24"/>
      <c r="L860" s="176"/>
      <c r="N860" s="176"/>
    </row>
    <row r="861" spans="5:14" ht="15.75" customHeight="1">
      <c r="E861" s="24"/>
      <c r="L861" s="176"/>
      <c r="N861" s="176"/>
    </row>
    <row r="862" spans="5:14" ht="15.75" customHeight="1">
      <c r="E862" s="24"/>
      <c r="L862" s="176"/>
      <c r="N862" s="176"/>
    </row>
    <row r="863" spans="5:14" ht="15.75" customHeight="1">
      <c r="E863" s="24"/>
      <c r="L863" s="176"/>
      <c r="N863" s="176"/>
    </row>
    <row r="864" spans="5:14" ht="15.75" customHeight="1">
      <c r="E864" s="24"/>
      <c r="L864" s="176"/>
      <c r="N864" s="176"/>
    </row>
    <row r="865" spans="5:14" ht="15.75" customHeight="1">
      <c r="E865" s="24"/>
      <c r="L865" s="176"/>
      <c r="N865" s="176"/>
    </row>
    <row r="866" spans="5:14" ht="15.75" customHeight="1">
      <c r="E866" s="24"/>
      <c r="L866" s="176"/>
      <c r="N866" s="176"/>
    </row>
    <row r="867" spans="5:14" ht="15.75" customHeight="1">
      <c r="E867" s="24"/>
      <c r="L867" s="176"/>
      <c r="N867" s="176"/>
    </row>
    <row r="868" spans="5:14" ht="15.75" customHeight="1">
      <c r="E868" s="24"/>
      <c r="L868" s="176"/>
      <c r="N868" s="176"/>
    </row>
    <row r="869" spans="5:14" ht="15.75" customHeight="1">
      <c r="E869" s="24"/>
      <c r="L869" s="176"/>
      <c r="N869" s="176"/>
    </row>
    <row r="870" spans="5:14" ht="15.75" customHeight="1">
      <c r="E870" s="24"/>
      <c r="L870" s="176"/>
      <c r="N870" s="176"/>
    </row>
    <row r="871" spans="5:14" ht="15.75" customHeight="1">
      <c r="E871" s="24"/>
      <c r="L871" s="176"/>
      <c r="N871" s="176"/>
    </row>
    <row r="872" spans="5:14" ht="15.75" customHeight="1">
      <c r="E872" s="24"/>
      <c r="L872" s="176"/>
      <c r="N872" s="176"/>
    </row>
    <row r="873" spans="5:14" ht="15.75" customHeight="1">
      <c r="E873" s="24"/>
      <c r="L873" s="176"/>
      <c r="N873" s="176"/>
    </row>
    <row r="874" spans="5:14" ht="15.75" customHeight="1">
      <c r="E874" s="24"/>
      <c r="L874" s="176"/>
      <c r="N874" s="176"/>
    </row>
    <row r="875" spans="5:14" ht="15.75" customHeight="1">
      <c r="E875" s="24"/>
      <c r="L875" s="176"/>
      <c r="N875" s="176"/>
    </row>
    <row r="876" spans="5:14" ht="15.75" customHeight="1">
      <c r="E876" s="24"/>
      <c r="L876" s="176"/>
      <c r="N876" s="176"/>
    </row>
    <row r="877" spans="5:14" ht="15.75" customHeight="1">
      <c r="E877" s="24"/>
      <c r="L877" s="176"/>
      <c r="N877" s="176"/>
    </row>
    <row r="878" spans="5:14" ht="15.75" customHeight="1">
      <c r="E878" s="24"/>
      <c r="L878" s="176"/>
      <c r="N878" s="176"/>
    </row>
    <row r="879" spans="5:14" ht="15.75" customHeight="1">
      <c r="E879" s="24"/>
      <c r="L879" s="176"/>
      <c r="N879" s="176"/>
    </row>
    <row r="880" spans="5:14" ht="15.75" customHeight="1">
      <c r="E880" s="24"/>
      <c r="L880" s="176"/>
      <c r="N880" s="176"/>
    </row>
    <row r="881" spans="5:14" ht="15.75" customHeight="1">
      <c r="E881" s="24"/>
      <c r="L881" s="176"/>
      <c r="N881" s="176"/>
    </row>
    <row r="882" spans="5:14" ht="15.75" customHeight="1">
      <c r="E882" s="24"/>
      <c r="L882" s="176"/>
      <c r="N882" s="176"/>
    </row>
    <row r="883" spans="5:14" ht="15.75" customHeight="1">
      <c r="E883" s="24"/>
      <c r="L883" s="176"/>
      <c r="N883" s="176"/>
    </row>
    <row r="884" spans="5:14" ht="15.75" customHeight="1">
      <c r="E884" s="24"/>
      <c r="L884" s="176"/>
      <c r="N884" s="176"/>
    </row>
    <row r="885" spans="5:14" ht="15.75" customHeight="1">
      <c r="E885" s="24"/>
      <c r="L885" s="176"/>
      <c r="N885" s="176"/>
    </row>
    <row r="886" spans="5:14" ht="15.75" customHeight="1">
      <c r="E886" s="24"/>
      <c r="L886" s="176"/>
      <c r="N886" s="176"/>
    </row>
    <row r="887" spans="5:14" ht="15.75" customHeight="1">
      <c r="E887" s="24"/>
      <c r="L887" s="176"/>
      <c r="N887" s="176"/>
    </row>
    <row r="888" spans="5:14" ht="15.75" customHeight="1">
      <c r="E888" s="24"/>
      <c r="L888" s="176"/>
      <c r="N888" s="176"/>
    </row>
    <row r="889" spans="5:14" ht="15.75" customHeight="1">
      <c r="E889" s="24"/>
      <c r="L889" s="176"/>
      <c r="N889" s="176"/>
    </row>
    <row r="890" spans="5:14" ht="15.75" customHeight="1">
      <c r="E890" s="24"/>
      <c r="L890" s="176"/>
      <c r="N890" s="176"/>
    </row>
    <row r="891" spans="5:14" ht="15.75" customHeight="1">
      <c r="E891" s="24"/>
      <c r="L891" s="176"/>
      <c r="N891" s="176"/>
    </row>
    <row r="892" spans="5:14" ht="15.75" customHeight="1">
      <c r="E892" s="24"/>
      <c r="L892" s="176"/>
      <c r="N892" s="176"/>
    </row>
    <row r="893" spans="5:14" ht="15.75" customHeight="1">
      <c r="E893" s="24"/>
      <c r="L893" s="176"/>
      <c r="N893" s="176"/>
    </row>
    <row r="894" spans="5:14" ht="15.75" customHeight="1">
      <c r="E894" s="24"/>
      <c r="L894" s="176"/>
      <c r="N894" s="176"/>
    </row>
    <row r="895" spans="5:14" ht="15.75" customHeight="1">
      <c r="E895" s="24"/>
      <c r="L895" s="176"/>
      <c r="N895" s="176"/>
    </row>
    <row r="896" spans="5:14" ht="15.75" customHeight="1">
      <c r="E896" s="24"/>
      <c r="L896" s="176"/>
      <c r="N896" s="176"/>
    </row>
    <row r="897" spans="5:14" ht="15.75" customHeight="1">
      <c r="E897" s="24"/>
      <c r="L897" s="176"/>
      <c r="N897" s="176"/>
    </row>
    <row r="898" spans="5:14" ht="15.75" customHeight="1">
      <c r="E898" s="24"/>
      <c r="L898" s="176"/>
      <c r="N898" s="176"/>
    </row>
    <row r="899" spans="5:14" ht="15.75" customHeight="1">
      <c r="E899" s="24"/>
      <c r="L899" s="176"/>
      <c r="N899" s="176"/>
    </row>
    <row r="900" spans="5:14" ht="15.75" customHeight="1">
      <c r="E900" s="24"/>
      <c r="L900" s="176"/>
      <c r="N900" s="176"/>
    </row>
    <row r="901" spans="5:14" ht="15.75" customHeight="1">
      <c r="E901" s="24"/>
      <c r="L901" s="176"/>
      <c r="N901" s="176"/>
    </row>
    <row r="902" spans="5:14" ht="15.75" customHeight="1">
      <c r="E902" s="24"/>
      <c r="L902" s="176"/>
      <c r="N902" s="176"/>
    </row>
    <row r="903" spans="5:14" ht="15.75" customHeight="1">
      <c r="E903" s="24"/>
      <c r="L903" s="176"/>
      <c r="N903" s="176"/>
    </row>
    <row r="904" spans="5:14" ht="15.75" customHeight="1">
      <c r="E904" s="24"/>
      <c r="L904" s="176"/>
      <c r="N904" s="176"/>
    </row>
    <row r="905" spans="5:14" ht="15.75" customHeight="1">
      <c r="E905" s="24"/>
      <c r="L905" s="176"/>
      <c r="N905" s="176"/>
    </row>
    <row r="906" spans="5:14" ht="15.75" customHeight="1">
      <c r="E906" s="24"/>
      <c r="L906" s="176"/>
      <c r="N906" s="176"/>
    </row>
    <row r="907" spans="5:14" ht="15.75" customHeight="1">
      <c r="E907" s="24"/>
      <c r="L907" s="176"/>
      <c r="N907" s="176"/>
    </row>
    <row r="908" spans="5:14" ht="15.75" customHeight="1">
      <c r="E908" s="24"/>
      <c r="L908" s="176"/>
      <c r="N908" s="176"/>
    </row>
    <row r="909" spans="5:14" ht="15.75" customHeight="1">
      <c r="E909" s="24"/>
      <c r="L909" s="176"/>
      <c r="N909" s="176"/>
    </row>
    <row r="910" spans="5:14" ht="15.75" customHeight="1">
      <c r="E910" s="24"/>
      <c r="L910" s="176"/>
      <c r="N910" s="176"/>
    </row>
    <row r="911" spans="5:14" ht="15.75" customHeight="1">
      <c r="E911" s="24"/>
      <c r="L911" s="176"/>
      <c r="N911" s="176"/>
    </row>
    <row r="912" spans="5:14" ht="15.75" customHeight="1">
      <c r="E912" s="24"/>
      <c r="L912" s="176"/>
      <c r="N912" s="176"/>
    </row>
    <row r="913" spans="5:14" ht="15.75" customHeight="1">
      <c r="E913" s="24"/>
      <c r="L913" s="176"/>
      <c r="N913" s="176"/>
    </row>
    <row r="914" spans="5:14" ht="15.75" customHeight="1">
      <c r="E914" s="24"/>
      <c r="L914" s="176"/>
      <c r="N914" s="176"/>
    </row>
    <row r="915" spans="5:14" ht="15.75" customHeight="1">
      <c r="E915" s="24"/>
      <c r="L915" s="176"/>
      <c r="N915" s="176"/>
    </row>
    <row r="916" spans="5:14" ht="15.75" customHeight="1">
      <c r="E916" s="24"/>
      <c r="L916" s="176"/>
      <c r="N916" s="176"/>
    </row>
    <row r="917" spans="5:14" ht="15.75" customHeight="1">
      <c r="E917" s="24"/>
      <c r="L917" s="176"/>
      <c r="N917" s="176"/>
    </row>
    <row r="918" spans="5:14" ht="15.75" customHeight="1">
      <c r="E918" s="24"/>
      <c r="L918" s="176"/>
      <c r="N918" s="176"/>
    </row>
    <row r="919" spans="5:14" ht="15.75" customHeight="1">
      <c r="E919" s="24"/>
      <c r="L919" s="176"/>
      <c r="N919" s="176"/>
    </row>
    <row r="920" spans="5:14" ht="15.75" customHeight="1">
      <c r="E920" s="24"/>
      <c r="L920" s="176"/>
      <c r="N920" s="176"/>
    </row>
    <row r="921" spans="5:14" ht="15.75" customHeight="1">
      <c r="E921" s="24"/>
      <c r="L921" s="176"/>
      <c r="N921" s="176"/>
    </row>
    <row r="922" spans="5:14" ht="15.75" customHeight="1">
      <c r="E922" s="24"/>
      <c r="L922" s="176"/>
      <c r="N922" s="176"/>
    </row>
    <row r="923" spans="5:14" ht="15.75" customHeight="1">
      <c r="E923" s="24"/>
      <c r="L923" s="176"/>
      <c r="N923" s="176"/>
    </row>
    <row r="924" spans="5:14" ht="15.75" customHeight="1">
      <c r="E924" s="24"/>
      <c r="L924" s="176"/>
      <c r="N924" s="176"/>
    </row>
    <row r="925" spans="5:14" ht="15.75" customHeight="1">
      <c r="E925" s="24"/>
      <c r="L925" s="176"/>
      <c r="N925" s="176"/>
    </row>
    <row r="926" spans="5:14" ht="15.75" customHeight="1">
      <c r="E926" s="24"/>
      <c r="L926" s="176"/>
      <c r="N926" s="176"/>
    </row>
    <row r="927" spans="5:14" ht="15.75" customHeight="1">
      <c r="E927" s="24"/>
      <c r="L927" s="176"/>
      <c r="N927" s="176"/>
    </row>
    <row r="928" spans="5:14" ht="15.75" customHeight="1">
      <c r="E928" s="24"/>
      <c r="L928" s="176"/>
      <c r="N928" s="176"/>
    </row>
    <row r="929" spans="5:14" ht="15.75" customHeight="1">
      <c r="E929" s="24"/>
      <c r="L929" s="176"/>
      <c r="N929" s="176"/>
    </row>
    <row r="930" spans="5:14" ht="15.75" customHeight="1">
      <c r="E930" s="24"/>
      <c r="L930" s="176"/>
      <c r="N930" s="176"/>
    </row>
    <row r="931" spans="5:14" ht="15.75" customHeight="1">
      <c r="E931" s="24"/>
      <c r="L931" s="176"/>
      <c r="N931" s="176"/>
    </row>
    <row r="932" spans="5:14" ht="15.75" customHeight="1">
      <c r="E932" s="24"/>
      <c r="L932" s="176"/>
      <c r="N932" s="176"/>
    </row>
    <row r="933" spans="5:14" ht="15.75" customHeight="1">
      <c r="E933" s="24"/>
      <c r="L933" s="176"/>
      <c r="N933" s="176"/>
    </row>
    <row r="934" spans="5:14" ht="15.75" customHeight="1">
      <c r="E934" s="24"/>
      <c r="L934" s="176"/>
      <c r="N934" s="176"/>
    </row>
    <row r="935" spans="5:14" ht="15.75" customHeight="1">
      <c r="E935" s="24"/>
      <c r="L935" s="176"/>
      <c r="N935" s="176"/>
    </row>
    <row r="936" spans="5:14" ht="15.75" customHeight="1">
      <c r="E936" s="24"/>
      <c r="L936" s="176"/>
      <c r="N936" s="176"/>
    </row>
    <row r="937" spans="5:14" ht="15.75" customHeight="1">
      <c r="E937" s="24"/>
      <c r="L937" s="176"/>
      <c r="N937" s="176"/>
    </row>
    <row r="938" spans="5:14" ht="15.75" customHeight="1">
      <c r="E938" s="24"/>
      <c r="L938" s="176"/>
      <c r="N938" s="176"/>
    </row>
    <row r="939" spans="5:14" ht="15.75" customHeight="1">
      <c r="E939" s="24"/>
      <c r="L939" s="176"/>
      <c r="N939" s="176"/>
    </row>
    <row r="940" spans="5:14" ht="15.75" customHeight="1">
      <c r="E940" s="24"/>
      <c r="L940" s="176"/>
      <c r="N940" s="176"/>
    </row>
    <row r="941" spans="5:14" ht="15.75" customHeight="1">
      <c r="E941" s="24"/>
      <c r="L941" s="176"/>
      <c r="N941" s="176"/>
    </row>
    <row r="942" spans="5:14" ht="15.75" customHeight="1">
      <c r="E942" s="24"/>
      <c r="L942" s="176"/>
      <c r="N942" s="176"/>
    </row>
    <row r="943" spans="5:14" ht="15.75" customHeight="1">
      <c r="E943" s="24"/>
      <c r="L943" s="176"/>
      <c r="N943" s="176"/>
    </row>
    <row r="944" spans="5:14" ht="15.75" customHeight="1">
      <c r="E944" s="24"/>
      <c r="L944" s="176"/>
      <c r="N944" s="176"/>
    </row>
    <row r="945" spans="5:14" ht="15.75" customHeight="1">
      <c r="E945" s="24"/>
      <c r="L945" s="176"/>
      <c r="N945" s="176"/>
    </row>
    <row r="946" spans="5:14" ht="15.75" customHeight="1">
      <c r="E946" s="24"/>
      <c r="L946" s="176"/>
      <c r="N946" s="176"/>
    </row>
    <row r="947" spans="5:14" ht="15.75" customHeight="1">
      <c r="E947" s="24"/>
      <c r="L947" s="176"/>
      <c r="N947" s="176"/>
    </row>
    <row r="948" spans="5:14" ht="15.75" customHeight="1">
      <c r="E948" s="24"/>
      <c r="L948" s="176"/>
      <c r="N948" s="176"/>
    </row>
    <row r="949" spans="5:14" ht="15.75" customHeight="1">
      <c r="E949" s="24"/>
      <c r="L949" s="176"/>
      <c r="N949" s="176"/>
    </row>
    <row r="950" spans="5:14" ht="15.75" customHeight="1">
      <c r="E950" s="24"/>
      <c r="L950" s="176"/>
      <c r="N950" s="176"/>
    </row>
    <row r="951" spans="5:14" ht="15.75" customHeight="1">
      <c r="E951" s="24"/>
      <c r="L951" s="176"/>
      <c r="N951" s="176"/>
    </row>
    <row r="952" spans="5:14" ht="15.75" customHeight="1">
      <c r="E952" s="24"/>
      <c r="L952" s="176"/>
      <c r="N952" s="176"/>
    </row>
    <row r="953" spans="5:14" ht="15.75" customHeight="1">
      <c r="E953" s="24"/>
      <c r="L953" s="176"/>
      <c r="N953" s="176"/>
    </row>
    <row r="954" spans="5:14" ht="15.75" customHeight="1">
      <c r="E954" s="24"/>
      <c r="L954" s="176"/>
      <c r="N954" s="176"/>
    </row>
    <row r="955" spans="5:14" ht="15.75" customHeight="1">
      <c r="E955" s="24"/>
      <c r="L955" s="176"/>
      <c r="N955" s="176"/>
    </row>
    <row r="956" spans="5:14" ht="15.75" customHeight="1">
      <c r="E956" s="24"/>
      <c r="L956" s="176"/>
      <c r="N956" s="176"/>
    </row>
    <row r="957" spans="5:14" ht="15.75" customHeight="1">
      <c r="E957" s="24"/>
      <c r="L957" s="176"/>
      <c r="N957" s="176"/>
    </row>
    <row r="958" spans="5:14" ht="15.75" customHeight="1">
      <c r="E958" s="24"/>
      <c r="L958" s="176"/>
      <c r="N958" s="176"/>
    </row>
    <row r="959" spans="5:14" ht="15.75" customHeight="1">
      <c r="E959" s="24"/>
      <c r="L959" s="176"/>
      <c r="N959" s="176"/>
    </row>
    <row r="960" spans="5:14" ht="15.75" customHeight="1">
      <c r="E960" s="24"/>
      <c r="L960" s="176"/>
      <c r="N960" s="176"/>
    </row>
    <row r="961" spans="5:14" ht="15.75" customHeight="1">
      <c r="E961" s="24"/>
      <c r="L961" s="176"/>
      <c r="N961" s="176"/>
    </row>
    <row r="962" spans="5:14" ht="15.75" customHeight="1">
      <c r="E962" s="24"/>
      <c r="L962" s="176"/>
      <c r="N962" s="176"/>
    </row>
    <row r="963" spans="5:14" ht="15.75" customHeight="1">
      <c r="E963" s="24"/>
      <c r="L963" s="176"/>
      <c r="N963" s="176"/>
    </row>
    <row r="964" spans="5:14" ht="15.75" customHeight="1">
      <c r="E964" s="24"/>
      <c r="L964" s="176"/>
      <c r="N964" s="176"/>
    </row>
    <row r="965" spans="5:14" ht="15.75" customHeight="1">
      <c r="E965" s="24"/>
      <c r="L965" s="176"/>
      <c r="N965" s="176"/>
    </row>
  </sheetData>
  <mergeCells count="4">
    <mergeCell ref="A2:A126"/>
    <mergeCell ref="B2:B126"/>
    <mergeCell ref="A127:B127"/>
    <mergeCell ref="E127:H127"/>
  </mergeCells>
  <printOptions/>
  <pageMargins left="0.511811024" right="0.511811024" top="0.787401575" bottom="0.787401575" header="0" footer="0"/>
  <pageSetup fitToHeight="0" fitToWidth="1"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outlinePr summaryBelow="0" summaryRight="0"/>
    <pageSetUpPr fitToPage="1"/>
  </sheetPr>
  <dimension ref="A1:AE266"/>
  <sheetViews>
    <sheetView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C69"/>
    </sheetView>
  </sheetViews>
  <sheetFormatPr defaultColWidth="14.421875" defaultRowHeight="15" customHeight="1"/>
  <cols>
    <col min="1" max="1" width="6.28125" style="1" customWidth="1"/>
    <col min="2" max="2" width="7.421875" style="1" customWidth="1"/>
    <col min="3" max="3" width="10.57421875" style="1" customWidth="1"/>
    <col min="4" max="4" width="36.57421875" style="1" customWidth="1"/>
    <col min="5" max="5" width="58.00390625" style="1" customWidth="1"/>
    <col min="6" max="6" width="11.140625" style="1" customWidth="1"/>
    <col min="7" max="7" width="5.8515625" style="1" customWidth="1"/>
    <col min="8" max="8" width="6.140625" style="1" customWidth="1"/>
    <col min="9" max="9" width="14.57421875" style="1" customWidth="1"/>
    <col min="10" max="10" width="14.28125" style="1" customWidth="1"/>
    <col min="11" max="11" width="14.8515625" style="1" customWidth="1"/>
    <col min="12" max="12" width="13.7109375" style="1" customWidth="1"/>
    <col min="13" max="13" width="14.8515625" style="1" customWidth="1"/>
    <col min="14" max="14" width="14.421875" style="1" customWidth="1"/>
    <col min="15" max="15" width="7.7109375" style="1" customWidth="1"/>
    <col min="16" max="16384" width="14.421875" style="1" customWidth="1"/>
  </cols>
  <sheetData>
    <row r="1" spans="1:15" ht="34.5" customHeight="1">
      <c r="A1" s="39" t="s">
        <v>475</v>
      </c>
      <c r="B1" s="40" t="s">
        <v>476</v>
      </c>
      <c r="C1" s="73" t="s">
        <v>477</v>
      </c>
      <c r="D1" s="73" t="s">
        <v>478</v>
      </c>
      <c r="E1" s="73" t="s">
        <v>479</v>
      </c>
      <c r="F1" s="73" t="s">
        <v>480</v>
      </c>
      <c r="G1" s="73" t="s">
        <v>481</v>
      </c>
      <c r="H1" s="73" t="s">
        <v>482</v>
      </c>
      <c r="I1" s="73" t="s">
        <v>483</v>
      </c>
      <c r="J1" s="74" t="s">
        <v>484</v>
      </c>
      <c r="K1" s="73" t="s">
        <v>485</v>
      </c>
      <c r="L1" s="74" t="s">
        <v>486</v>
      </c>
      <c r="M1" s="75" t="s">
        <v>487</v>
      </c>
      <c r="N1" s="44" t="s">
        <v>488</v>
      </c>
      <c r="O1" s="44" t="s">
        <v>489</v>
      </c>
    </row>
    <row r="2" spans="1:15" ht="27.75" customHeight="1">
      <c r="A2" s="163" t="s">
        <v>31</v>
      </c>
      <c r="B2" s="76" t="s">
        <v>267</v>
      </c>
      <c r="C2" s="178" t="s">
        <v>268</v>
      </c>
      <c r="D2" s="51" t="s">
        <v>269</v>
      </c>
      <c r="E2" s="9" t="s">
        <v>270</v>
      </c>
      <c r="F2" s="51" t="s">
        <v>403</v>
      </c>
      <c r="G2" s="51" t="s">
        <v>495</v>
      </c>
      <c r="H2" s="51">
        <v>0.23</v>
      </c>
      <c r="I2" s="130">
        <v>501000</v>
      </c>
      <c r="J2" s="130">
        <f aca="true" t="shared" si="0" ref="J2:J33">IF(G2="NEX",I2*H2,I2*1)</f>
        <v>115230</v>
      </c>
      <c r="K2" s="181">
        <v>0</v>
      </c>
      <c r="L2" s="130">
        <f aca="true" t="shared" si="1" ref="L2:L33">IF(G2="NEX",K2*H2,K2*1)</f>
        <v>0</v>
      </c>
      <c r="M2" s="130">
        <v>0</v>
      </c>
      <c r="N2" s="130">
        <f aca="true" t="shared" si="2" ref="N2:N33">IF(G2="NEX",M2*H2,M2*1)</f>
        <v>0</v>
      </c>
      <c r="O2" s="132">
        <f aca="true" t="shared" si="3" ref="O2:O33">N2/J2</f>
        <v>0</v>
      </c>
    </row>
    <row r="3" spans="1:31" ht="27.75" customHeight="1">
      <c r="A3" s="165"/>
      <c r="B3" s="77"/>
      <c r="C3" s="180"/>
      <c r="D3" s="51" t="s">
        <v>269</v>
      </c>
      <c r="E3" s="9" t="s">
        <v>271</v>
      </c>
      <c r="F3" s="51" t="s">
        <v>403</v>
      </c>
      <c r="G3" s="51" t="s">
        <v>495</v>
      </c>
      <c r="H3" s="51">
        <v>0.23</v>
      </c>
      <c r="I3" s="130">
        <v>400000</v>
      </c>
      <c r="J3" s="130">
        <f t="shared" si="0"/>
        <v>92000</v>
      </c>
      <c r="K3" s="181">
        <v>0</v>
      </c>
      <c r="L3" s="130">
        <f t="shared" si="1"/>
        <v>0</v>
      </c>
      <c r="M3" s="130">
        <v>0</v>
      </c>
      <c r="N3" s="130">
        <f t="shared" si="2"/>
        <v>0</v>
      </c>
      <c r="O3" s="132">
        <f t="shared" si="3"/>
        <v>0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15" ht="38.25" customHeight="1">
      <c r="A4" s="165"/>
      <c r="B4" s="77"/>
      <c r="C4" s="180"/>
      <c r="D4" s="51" t="s">
        <v>269</v>
      </c>
      <c r="E4" s="9" t="s">
        <v>272</v>
      </c>
      <c r="F4" s="51" t="s">
        <v>403</v>
      </c>
      <c r="G4" s="51" t="s">
        <v>495</v>
      </c>
      <c r="H4" s="51">
        <v>0.23</v>
      </c>
      <c r="I4" s="130">
        <v>300000</v>
      </c>
      <c r="J4" s="130">
        <f t="shared" si="0"/>
        <v>69000</v>
      </c>
      <c r="K4" s="181">
        <v>0</v>
      </c>
      <c r="L4" s="130">
        <f t="shared" si="1"/>
        <v>0</v>
      </c>
      <c r="M4" s="130">
        <v>0</v>
      </c>
      <c r="N4" s="130">
        <f t="shared" si="2"/>
        <v>0</v>
      </c>
      <c r="O4" s="132">
        <f t="shared" si="3"/>
        <v>0</v>
      </c>
    </row>
    <row r="5" spans="1:31" ht="27.75" customHeight="1">
      <c r="A5" s="165"/>
      <c r="B5" s="77"/>
      <c r="C5" s="180"/>
      <c r="D5" s="51" t="s">
        <v>269</v>
      </c>
      <c r="E5" s="9" t="s">
        <v>273</v>
      </c>
      <c r="F5" s="51" t="s">
        <v>403</v>
      </c>
      <c r="G5" s="51" t="s">
        <v>495</v>
      </c>
      <c r="H5" s="51">
        <v>0.23</v>
      </c>
      <c r="I5" s="130">
        <v>181818</v>
      </c>
      <c r="J5" s="130">
        <f t="shared" si="0"/>
        <v>41818.14</v>
      </c>
      <c r="K5" s="181">
        <v>0</v>
      </c>
      <c r="L5" s="130">
        <f t="shared" si="1"/>
        <v>0</v>
      </c>
      <c r="M5" s="130">
        <v>0</v>
      </c>
      <c r="N5" s="130">
        <f t="shared" si="2"/>
        <v>0</v>
      </c>
      <c r="O5" s="132">
        <f t="shared" si="3"/>
        <v>0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</row>
    <row r="6" spans="1:15" ht="27.75" customHeight="1">
      <c r="A6" s="165"/>
      <c r="B6" s="77"/>
      <c r="C6" s="180"/>
      <c r="D6" s="51" t="s">
        <v>269</v>
      </c>
      <c r="E6" s="9" t="s">
        <v>274</v>
      </c>
      <c r="F6" s="51" t="s">
        <v>403</v>
      </c>
      <c r="G6" s="51" t="s">
        <v>495</v>
      </c>
      <c r="H6" s="51">
        <v>0.23</v>
      </c>
      <c r="I6" s="130">
        <v>90909</v>
      </c>
      <c r="J6" s="130">
        <f t="shared" si="0"/>
        <v>20909.07</v>
      </c>
      <c r="K6" s="181">
        <v>0</v>
      </c>
      <c r="L6" s="130">
        <f t="shared" si="1"/>
        <v>0</v>
      </c>
      <c r="M6" s="130">
        <v>0</v>
      </c>
      <c r="N6" s="130">
        <f t="shared" si="2"/>
        <v>0</v>
      </c>
      <c r="O6" s="132">
        <f t="shared" si="3"/>
        <v>0</v>
      </c>
    </row>
    <row r="7" spans="1:31" ht="27.75" customHeight="1">
      <c r="A7" s="165"/>
      <c r="B7" s="77"/>
      <c r="C7" s="180"/>
      <c r="D7" s="51" t="s">
        <v>269</v>
      </c>
      <c r="E7" s="9" t="s">
        <v>275</v>
      </c>
      <c r="F7" s="51" t="s">
        <v>403</v>
      </c>
      <c r="G7" s="51" t="s">
        <v>495</v>
      </c>
      <c r="H7" s="51">
        <v>0.23</v>
      </c>
      <c r="I7" s="130">
        <v>45454</v>
      </c>
      <c r="J7" s="130">
        <f t="shared" si="0"/>
        <v>10454.42</v>
      </c>
      <c r="K7" s="181">
        <v>0</v>
      </c>
      <c r="L7" s="130">
        <f t="shared" si="1"/>
        <v>0</v>
      </c>
      <c r="M7" s="130">
        <v>0</v>
      </c>
      <c r="N7" s="130">
        <f t="shared" si="2"/>
        <v>0</v>
      </c>
      <c r="O7" s="132">
        <f t="shared" si="3"/>
        <v>0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1:15" ht="27.75" customHeight="1">
      <c r="A8" s="165"/>
      <c r="B8" s="77"/>
      <c r="C8" s="180"/>
      <c r="D8" s="51" t="s">
        <v>269</v>
      </c>
      <c r="E8" s="9" t="s">
        <v>276</v>
      </c>
      <c r="F8" s="51" t="s">
        <v>423</v>
      </c>
      <c r="G8" s="51" t="s">
        <v>495</v>
      </c>
      <c r="H8" s="51">
        <v>0.23</v>
      </c>
      <c r="I8" s="130">
        <v>100000</v>
      </c>
      <c r="J8" s="130">
        <f t="shared" si="0"/>
        <v>23000</v>
      </c>
      <c r="K8" s="181">
        <v>0</v>
      </c>
      <c r="L8" s="130">
        <f t="shared" si="1"/>
        <v>0</v>
      </c>
      <c r="M8" s="130">
        <v>0</v>
      </c>
      <c r="N8" s="130">
        <f t="shared" si="2"/>
        <v>0</v>
      </c>
      <c r="O8" s="132">
        <f t="shared" si="3"/>
        <v>0</v>
      </c>
    </row>
    <row r="9" spans="1:15" ht="27.75" customHeight="1">
      <c r="A9" s="165"/>
      <c r="B9" s="77"/>
      <c r="C9" s="180"/>
      <c r="D9" s="51" t="s">
        <v>269</v>
      </c>
      <c r="E9" s="9" t="s">
        <v>277</v>
      </c>
      <c r="F9" s="51" t="s">
        <v>403</v>
      </c>
      <c r="G9" s="51" t="s">
        <v>495</v>
      </c>
      <c r="H9" s="51">
        <v>0.23</v>
      </c>
      <c r="I9" s="130">
        <v>90909</v>
      </c>
      <c r="J9" s="130">
        <f t="shared" si="0"/>
        <v>20909.07</v>
      </c>
      <c r="K9" s="181">
        <v>0</v>
      </c>
      <c r="L9" s="130">
        <f t="shared" si="1"/>
        <v>0</v>
      </c>
      <c r="M9" s="130">
        <v>0</v>
      </c>
      <c r="N9" s="130">
        <f t="shared" si="2"/>
        <v>0</v>
      </c>
      <c r="O9" s="132">
        <f t="shared" si="3"/>
        <v>0</v>
      </c>
    </row>
    <row r="10" spans="1:15" ht="27.75" customHeight="1">
      <c r="A10" s="165"/>
      <c r="B10" s="77"/>
      <c r="C10" s="180"/>
      <c r="D10" s="51" t="s">
        <v>269</v>
      </c>
      <c r="E10" s="9" t="s">
        <v>278</v>
      </c>
      <c r="F10" s="51" t="s">
        <v>403</v>
      </c>
      <c r="G10" s="51" t="s">
        <v>495</v>
      </c>
      <c r="H10" s="51">
        <v>0.23</v>
      </c>
      <c r="I10" s="130">
        <v>90909</v>
      </c>
      <c r="J10" s="130">
        <f t="shared" si="0"/>
        <v>20909.07</v>
      </c>
      <c r="K10" s="181">
        <v>0</v>
      </c>
      <c r="L10" s="130">
        <f t="shared" si="1"/>
        <v>0</v>
      </c>
      <c r="M10" s="130">
        <v>0</v>
      </c>
      <c r="N10" s="130">
        <f t="shared" si="2"/>
        <v>0</v>
      </c>
      <c r="O10" s="132">
        <f t="shared" si="3"/>
        <v>0</v>
      </c>
    </row>
    <row r="11" spans="1:31" ht="41.25" customHeight="1">
      <c r="A11" s="165"/>
      <c r="B11" s="77"/>
      <c r="C11" s="180"/>
      <c r="D11" s="51" t="s">
        <v>269</v>
      </c>
      <c r="E11" s="9" t="s">
        <v>279</v>
      </c>
      <c r="F11" s="51" t="s">
        <v>403</v>
      </c>
      <c r="G11" s="51" t="s">
        <v>495</v>
      </c>
      <c r="H11" s="51">
        <v>0.23</v>
      </c>
      <c r="I11" s="130">
        <v>227272</v>
      </c>
      <c r="J11" s="130">
        <f t="shared" si="0"/>
        <v>52272.560000000005</v>
      </c>
      <c r="K11" s="181">
        <v>0</v>
      </c>
      <c r="L11" s="130">
        <f t="shared" si="1"/>
        <v>0</v>
      </c>
      <c r="M11" s="130">
        <v>0</v>
      </c>
      <c r="N11" s="130">
        <f t="shared" si="2"/>
        <v>0</v>
      </c>
      <c r="O11" s="132">
        <f t="shared" si="3"/>
        <v>0</v>
      </c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1:15" ht="27.75" customHeight="1">
      <c r="A12" s="165"/>
      <c r="B12" s="77"/>
      <c r="C12" s="180"/>
      <c r="D12" s="51" t="s">
        <v>269</v>
      </c>
      <c r="E12" s="9" t="s">
        <v>280</v>
      </c>
      <c r="F12" s="51" t="s">
        <v>403</v>
      </c>
      <c r="G12" s="51" t="s">
        <v>495</v>
      </c>
      <c r="H12" s="51">
        <v>0.23</v>
      </c>
      <c r="I12" s="130">
        <v>90909</v>
      </c>
      <c r="J12" s="130">
        <f t="shared" si="0"/>
        <v>20909.07</v>
      </c>
      <c r="K12" s="181">
        <v>0</v>
      </c>
      <c r="L12" s="130">
        <f t="shared" si="1"/>
        <v>0</v>
      </c>
      <c r="M12" s="130">
        <v>0</v>
      </c>
      <c r="N12" s="130">
        <f t="shared" si="2"/>
        <v>0</v>
      </c>
      <c r="O12" s="132">
        <f t="shared" si="3"/>
        <v>0</v>
      </c>
    </row>
    <row r="13" spans="1:15" ht="27.75" customHeight="1">
      <c r="A13" s="165"/>
      <c r="B13" s="77"/>
      <c r="C13" s="180"/>
      <c r="D13" s="51" t="s">
        <v>269</v>
      </c>
      <c r="E13" s="9" t="s">
        <v>281</v>
      </c>
      <c r="F13" s="51" t="s">
        <v>403</v>
      </c>
      <c r="G13" s="51" t="s">
        <v>495</v>
      </c>
      <c r="H13" s="51">
        <v>0.23</v>
      </c>
      <c r="I13" s="130">
        <v>545454</v>
      </c>
      <c r="J13" s="130">
        <f t="shared" si="0"/>
        <v>125454.42</v>
      </c>
      <c r="K13" s="181">
        <v>0</v>
      </c>
      <c r="L13" s="130">
        <f t="shared" si="1"/>
        <v>0</v>
      </c>
      <c r="M13" s="130">
        <v>0</v>
      </c>
      <c r="N13" s="130">
        <f t="shared" si="2"/>
        <v>0</v>
      </c>
      <c r="O13" s="132">
        <f t="shared" si="3"/>
        <v>0</v>
      </c>
    </row>
    <row r="14" spans="1:15" ht="27.75" customHeight="1">
      <c r="A14" s="165"/>
      <c r="B14" s="77"/>
      <c r="C14" s="180"/>
      <c r="D14" s="51" t="s">
        <v>269</v>
      </c>
      <c r="E14" s="9" t="s">
        <v>282</v>
      </c>
      <c r="F14" s="51" t="s">
        <v>403</v>
      </c>
      <c r="G14" s="51" t="s">
        <v>495</v>
      </c>
      <c r="H14" s="51">
        <v>0.23</v>
      </c>
      <c r="I14" s="130">
        <v>1090909</v>
      </c>
      <c r="J14" s="130">
        <f t="shared" si="0"/>
        <v>250909.07</v>
      </c>
      <c r="K14" s="181">
        <v>0</v>
      </c>
      <c r="L14" s="130">
        <f t="shared" si="1"/>
        <v>0</v>
      </c>
      <c r="M14" s="130">
        <v>0</v>
      </c>
      <c r="N14" s="130">
        <f t="shared" si="2"/>
        <v>0</v>
      </c>
      <c r="O14" s="132">
        <f t="shared" si="3"/>
        <v>0</v>
      </c>
    </row>
    <row r="15" spans="1:15" ht="27.75" customHeight="1">
      <c r="A15" s="165"/>
      <c r="B15" s="77"/>
      <c r="C15" s="180"/>
      <c r="D15" s="51" t="s">
        <v>269</v>
      </c>
      <c r="E15" s="9" t="s">
        <v>283</v>
      </c>
      <c r="F15" s="51" t="s">
        <v>403</v>
      </c>
      <c r="G15" s="51" t="s">
        <v>495</v>
      </c>
      <c r="H15" s="51">
        <v>0.23</v>
      </c>
      <c r="I15" s="130">
        <v>90909</v>
      </c>
      <c r="J15" s="130">
        <f t="shared" si="0"/>
        <v>20909.07</v>
      </c>
      <c r="K15" s="181">
        <v>0</v>
      </c>
      <c r="L15" s="130">
        <f t="shared" si="1"/>
        <v>0</v>
      </c>
      <c r="M15" s="130">
        <v>0</v>
      </c>
      <c r="N15" s="130">
        <f t="shared" si="2"/>
        <v>0</v>
      </c>
      <c r="O15" s="132">
        <f t="shared" si="3"/>
        <v>0</v>
      </c>
    </row>
    <row r="16" spans="1:15" ht="40.5" customHeight="1">
      <c r="A16" s="165"/>
      <c r="B16" s="77"/>
      <c r="C16" s="180"/>
      <c r="D16" s="51" t="s">
        <v>269</v>
      </c>
      <c r="E16" s="9" t="s">
        <v>284</v>
      </c>
      <c r="F16" s="51" t="s">
        <v>403</v>
      </c>
      <c r="G16" s="51" t="s">
        <v>495</v>
      </c>
      <c r="H16" s="51">
        <v>0.23</v>
      </c>
      <c r="I16" s="130">
        <v>181818</v>
      </c>
      <c r="J16" s="130">
        <f t="shared" si="0"/>
        <v>41818.14</v>
      </c>
      <c r="K16" s="181">
        <v>0</v>
      </c>
      <c r="L16" s="130">
        <f t="shared" si="1"/>
        <v>0</v>
      </c>
      <c r="M16" s="130">
        <v>0</v>
      </c>
      <c r="N16" s="130">
        <f t="shared" si="2"/>
        <v>0</v>
      </c>
      <c r="O16" s="132">
        <f t="shared" si="3"/>
        <v>0</v>
      </c>
    </row>
    <row r="17" spans="1:15" ht="27.75" customHeight="1">
      <c r="A17" s="165"/>
      <c r="B17" s="77"/>
      <c r="C17" s="180"/>
      <c r="D17" s="51" t="s">
        <v>269</v>
      </c>
      <c r="E17" s="9" t="s">
        <v>285</v>
      </c>
      <c r="F17" s="51" t="s">
        <v>403</v>
      </c>
      <c r="G17" s="51" t="s">
        <v>495</v>
      </c>
      <c r="H17" s="51">
        <v>0.23</v>
      </c>
      <c r="I17" s="130">
        <v>1690909</v>
      </c>
      <c r="J17" s="130">
        <f t="shared" si="0"/>
        <v>388909.07</v>
      </c>
      <c r="K17" s="181">
        <v>0</v>
      </c>
      <c r="L17" s="130">
        <f t="shared" si="1"/>
        <v>0</v>
      </c>
      <c r="M17" s="130">
        <v>0</v>
      </c>
      <c r="N17" s="130">
        <f t="shared" si="2"/>
        <v>0</v>
      </c>
      <c r="O17" s="132">
        <f t="shared" si="3"/>
        <v>0</v>
      </c>
    </row>
    <row r="18" spans="1:15" ht="27.75" customHeight="1">
      <c r="A18" s="165"/>
      <c r="B18" s="77"/>
      <c r="C18" s="180"/>
      <c r="D18" s="51" t="s">
        <v>269</v>
      </c>
      <c r="E18" s="9" t="s">
        <v>286</v>
      </c>
      <c r="F18" s="51" t="s">
        <v>403</v>
      </c>
      <c r="G18" s="51" t="s">
        <v>495</v>
      </c>
      <c r="H18" s="51">
        <v>0.23</v>
      </c>
      <c r="I18" s="130">
        <v>145454</v>
      </c>
      <c r="J18" s="130">
        <f t="shared" si="0"/>
        <v>33454.42</v>
      </c>
      <c r="K18" s="181">
        <v>142488.17</v>
      </c>
      <c r="L18" s="130">
        <f t="shared" si="1"/>
        <v>32772.27910000001</v>
      </c>
      <c r="M18" s="130">
        <v>39080</v>
      </c>
      <c r="N18" s="130">
        <f t="shared" si="2"/>
        <v>8988.4</v>
      </c>
      <c r="O18" s="132">
        <f t="shared" si="3"/>
        <v>0.26867600753502824</v>
      </c>
    </row>
    <row r="19" spans="1:15" ht="27.75" customHeight="1">
      <c r="A19" s="165"/>
      <c r="B19" s="77"/>
      <c r="C19" s="180"/>
      <c r="D19" s="51" t="s">
        <v>269</v>
      </c>
      <c r="E19" s="9" t="s">
        <v>287</v>
      </c>
      <c r="F19" s="51" t="s">
        <v>403</v>
      </c>
      <c r="G19" s="51" t="s">
        <v>495</v>
      </c>
      <c r="H19" s="51">
        <v>0.23</v>
      </c>
      <c r="I19" s="130">
        <v>100000</v>
      </c>
      <c r="J19" s="130">
        <f t="shared" si="0"/>
        <v>23000</v>
      </c>
      <c r="K19" s="181">
        <v>0</v>
      </c>
      <c r="L19" s="130">
        <f t="shared" si="1"/>
        <v>0</v>
      </c>
      <c r="M19" s="130">
        <v>0</v>
      </c>
      <c r="N19" s="130">
        <f t="shared" si="2"/>
        <v>0</v>
      </c>
      <c r="O19" s="132">
        <f t="shared" si="3"/>
        <v>0</v>
      </c>
    </row>
    <row r="20" spans="1:15" ht="27.75" customHeight="1">
      <c r="A20" s="165"/>
      <c r="B20" s="77"/>
      <c r="C20" s="180"/>
      <c r="D20" s="51" t="s">
        <v>269</v>
      </c>
      <c r="E20" s="9" t="s">
        <v>288</v>
      </c>
      <c r="F20" s="51" t="s">
        <v>403</v>
      </c>
      <c r="G20" s="51" t="s">
        <v>495</v>
      </c>
      <c r="H20" s="51">
        <v>0.23</v>
      </c>
      <c r="I20" s="130">
        <v>100000</v>
      </c>
      <c r="J20" s="130">
        <f t="shared" si="0"/>
        <v>23000</v>
      </c>
      <c r="K20" s="181">
        <v>0</v>
      </c>
      <c r="L20" s="130">
        <f t="shared" si="1"/>
        <v>0</v>
      </c>
      <c r="M20" s="130">
        <v>0</v>
      </c>
      <c r="N20" s="130">
        <f t="shared" si="2"/>
        <v>0</v>
      </c>
      <c r="O20" s="132">
        <f t="shared" si="3"/>
        <v>0</v>
      </c>
    </row>
    <row r="21" spans="1:15" ht="27.75" customHeight="1">
      <c r="A21" s="165"/>
      <c r="B21" s="77"/>
      <c r="C21" s="180"/>
      <c r="D21" s="51" t="s">
        <v>269</v>
      </c>
      <c r="E21" s="9" t="s">
        <v>289</v>
      </c>
      <c r="F21" s="51" t="s">
        <v>403</v>
      </c>
      <c r="G21" s="51" t="s">
        <v>495</v>
      </c>
      <c r="H21" s="51">
        <v>0.23</v>
      </c>
      <c r="I21" s="130">
        <v>90909</v>
      </c>
      <c r="J21" s="130">
        <f t="shared" si="0"/>
        <v>20909.07</v>
      </c>
      <c r="K21" s="181">
        <v>0</v>
      </c>
      <c r="L21" s="130">
        <f t="shared" si="1"/>
        <v>0</v>
      </c>
      <c r="M21" s="130">
        <v>0</v>
      </c>
      <c r="N21" s="130">
        <f t="shared" si="2"/>
        <v>0</v>
      </c>
      <c r="O21" s="132">
        <f t="shared" si="3"/>
        <v>0</v>
      </c>
    </row>
    <row r="22" spans="1:15" ht="27.75" customHeight="1">
      <c r="A22" s="165"/>
      <c r="B22" s="77"/>
      <c r="C22" s="180"/>
      <c r="D22" s="51" t="s">
        <v>269</v>
      </c>
      <c r="E22" s="9" t="s">
        <v>290</v>
      </c>
      <c r="F22" s="51" t="s">
        <v>403</v>
      </c>
      <c r="G22" s="51" t="s">
        <v>495</v>
      </c>
      <c r="H22" s="51">
        <v>0.23</v>
      </c>
      <c r="I22" s="130">
        <v>90909</v>
      </c>
      <c r="J22" s="130">
        <f t="shared" si="0"/>
        <v>20909.07</v>
      </c>
      <c r="K22" s="181">
        <v>0</v>
      </c>
      <c r="L22" s="130">
        <f t="shared" si="1"/>
        <v>0</v>
      </c>
      <c r="M22" s="130">
        <v>0</v>
      </c>
      <c r="N22" s="130">
        <f t="shared" si="2"/>
        <v>0</v>
      </c>
      <c r="O22" s="132">
        <f t="shared" si="3"/>
        <v>0</v>
      </c>
    </row>
    <row r="23" spans="1:15" ht="27.75" customHeight="1">
      <c r="A23" s="165"/>
      <c r="B23" s="77"/>
      <c r="C23" s="180"/>
      <c r="D23" s="51" t="s">
        <v>269</v>
      </c>
      <c r="E23" s="9" t="s">
        <v>291</v>
      </c>
      <c r="F23" s="51" t="s">
        <v>403</v>
      </c>
      <c r="G23" s="51" t="s">
        <v>495</v>
      </c>
      <c r="H23" s="51">
        <v>0.23</v>
      </c>
      <c r="I23" s="130">
        <v>218181</v>
      </c>
      <c r="J23" s="130">
        <f t="shared" si="0"/>
        <v>50181.630000000005</v>
      </c>
      <c r="K23" s="181">
        <v>0</v>
      </c>
      <c r="L23" s="130">
        <f t="shared" si="1"/>
        <v>0</v>
      </c>
      <c r="M23" s="130">
        <v>0</v>
      </c>
      <c r="N23" s="130">
        <f t="shared" si="2"/>
        <v>0</v>
      </c>
      <c r="O23" s="132">
        <f t="shared" si="3"/>
        <v>0</v>
      </c>
    </row>
    <row r="24" spans="1:15" ht="27.75" customHeight="1">
      <c r="A24" s="165"/>
      <c r="B24" s="77"/>
      <c r="C24" s="180"/>
      <c r="D24" s="51" t="s">
        <v>269</v>
      </c>
      <c r="E24" s="9" t="s">
        <v>292</v>
      </c>
      <c r="F24" s="51" t="s">
        <v>403</v>
      </c>
      <c r="G24" s="51" t="s">
        <v>495</v>
      </c>
      <c r="H24" s="51">
        <v>0.23</v>
      </c>
      <c r="I24" s="181">
        <v>136363</v>
      </c>
      <c r="J24" s="130">
        <f t="shared" si="0"/>
        <v>31363.49</v>
      </c>
      <c r="K24" s="181">
        <v>0</v>
      </c>
      <c r="L24" s="130">
        <f t="shared" si="1"/>
        <v>0</v>
      </c>
      <c r="M24" s="130">
        <v>0</v>
      </c>
      <c r="N24" s="130">
        <f t="shared" si="2"/>
        <v>0</v>
      </c>
      <c r="O24" s="132">
        <f t="shared" si="3"/>
        <v>0</v>
      </c>
    </row>
    <row r="25" spans="1:15" ht="27.75" customHeight="1">
      <c r="A25" s="165"/>
      <c r="B25" s="77"/>
      <c r="C25" s="180"/>
      <c r="D25" s="51" t="s">
        <v>269</v>
      </c>
      <c r="E25" s="9" t="s">
        <v>293</v>
      </c>
      <c r="F25" s="51" t="s">
        <v>403</v>
      </c>
      <c r="G25" s="51" t="s">
        <v>495</v>
      </c>
      <c r="H25" s="51">
        <v>0.23</v>
      </c>
      <c r="I25" s="181">
        <v>272727</v>
      </c>
      <c r="J25" s="130">
        <f t="shared" si="0"/>
        <v>62727.21</v>
      </c>
      <c r="K25" s="181">
        <v>0</v>
      </c>
      <c r="L25" s="130">
        <f t="shared" si="1"/>
        <v>0</v>
      </c>
      <c r="M25" s="130">
        <v>0</v>
      </c>
      <c r="N25" s="130">
        <f t="shared" si="2"/>
        <v>0</v>
      </c>
      <c r="O25" s="132">
        <f t="shared" si="3"/>
        <v>0</v>
      </c>
    </row>
    <row r="26" spans="1:15" ht="27.75" customHeight="1">
      <c r="A26" s="165"/>
      <c r="B26" s="77"/>
      <c r="C26" s="180"/>
      <c r="D26" s="51" t="s">
        <v>269</v>
      </c>
      <c r="E26" s="9" t="s">
        <v>294</v>
      </c>
      <c r="F26" s="51" t="s">
        <v>403</v>
      </c>
      <c r="G26" s="51" t="s">
        <v>495</v>
      </c>
      <c r="H26" s="51">
        <v>0.23</v>
      </c>
      <c r="I26" s="181">
        <v>36363</v>
      </c>
      <c r="J26" s="130">
        <f t="shared" si="0"/>
        <v>8363.49</v>
      </c>
      <c r="K26" s="181">
        <v>0</v>
      </c>
      <c r="L26" s="130">
        <f t="shared" si="1"/>
        <v>0</v>
      </c>
      <c r="M26" s="130">
        <v>0</v>
      </c>
      <c r="N26" s="130">
        <f t="shared" si="2"/>
        <v>0</v>
      </c>
      <c r="O26" s="132">
        <f t="shared" si="3"/>
        <v>0</v>
      </c>
    </row>
    <row r="27" spans="1:15" ht="27.75" customHeight="1">
      <c r="A27" s="165"/>
      <c r="B27" s="77"/>
      <c r="C27" s="180"/>
      <c r="D27" s="51" t="s">
        <v>269</v>
      </c>
      <c r="E27" s="9" t="s">
        <v>295</v>
      </c>
      <c r="F27" s="51" t="s">
        <v>403</v>
      </c>
      <c r="G27" s="51" t="s">
        <v>495</v>
      </c>
      <c r="H27" s="51">
        <v>0.23</v>
      </c>
      <c r="I27" s="181">
        <v>136351</v>
      </c>
      <c r="J27" s="130">
        <f t="shared" si="0"/>
        <v>31360.73</v>
      </c>
      <c r="K27" s="181">
        <v>0</v>
      </c>
      <c r="L27" s="130">
        <f t="shared" si="1"/>
        <v>0</v>
      </c>
      <c r="M27" s="130">
        <v>0</v>
      </c>
      <c r="N27" s="130">
        <f t="shared" si="2"/>
        <v>0</v>
      </c>
      <c r="O27" s="132">
        <f t="shared" si="3"/>
        <v>0</v>
      </c>
    </row>
    <row r="28" spans="1:15" ht="27.75" customHeight="1">
      <c r="A28" s="165"/>
      <c r="B28" s="77"/>
      <c r="C28" s="180"/>
      <c r="D28" s="51" t="s">
        <v>269</v>
      </c>
      <c r="E28" s="9" t="s">
        <v>296</v>
      </c>
      <c r="F28" s="51" t="s">
        <v>403</v>
      </c>
      <c r="G28" s="51" t="s">
        <v>495</v>
      </c>
      <c r="H28" s="51">
        <v>0.23</v>
      </c>
      <c r="I28" s="181">
        <v>181818</v>
      </c>
      <c r="J28" s="130">
        <f t="shared" si="0"/>
        <v>41818.14</v>
      </c>
      <c r="K28" s="181">
        <v>0</v>
      </c>
      <c r="L28" s="130">
        <f t="shared" si="1"/>
        <v>0</v>
      </c>
      <c r="M28" s="130">
        <v>0</v>
      </c>
      <c r="N28" s="130">
        <f t="shared" si="2"/>
        <v>0</v>
      </c>
      <c r="O28" s="132">
        <f t="shared" si="3"/>
        <v>0</v>
      </c>
    </row>
    <row r="29" spans="1:15" ht="27.75" customHeight="1">
      <c r="A29" s="165"/>
      <c r="B29" s="77"/>
      <c r="C29" s="180"/>
      <c r="D29" s="51" t="s">
        <v>269</v>
      </c>
      <c r="E29" s="9" t="s">
        <v>297</v>
      </c>
      <c r="F29" s="51" t="s">
        <v>403</v>
      </c>
      <c r="G29" s="51" t="s">
        <v>495</v>
      </c>
      <c r="H29" s="51">
        <v>0.23</v>
      </c>
      <c r="I29" s="181">
        <v>363636</v>
      </c>
      <c r="J29" s="130">
        <f t="shared" si="0"/>
        <v>83636.28</v>
      </c>
      <c r="K29" s="181">
        <v>0</v>
      </c>
      <c r="L29" s="130">
        <f t="shared" si="1"/>
        <v>0</v>
      </c>
      <c r="M29" s="130">
        <v>0</v>
      </c>
      <c r="N29" s="130">
        <f t="shared" si="2"/>
        <v>0</v>
      </c>
      <c r="O29" s="132">
        <f t="shared" si="3"/>
        <v>0</v>
      </c>
    </row>
    <row r="30" spans="1:15" ht="51" customHeight="1">
      <c r="A30" s="165"/>
      <c r="B30" s="77"/>
      <c r="C30" s="180"/>
      <c r="D30" s="51" t="s">
        <v>269</v>
      </c>
      <c r="E30" s="9" t="s">
        <v>298</v>
      </c>
      <c r="F30" s="51" t="s">
        <v>403</v>
      </c>
      <c r="G30" s="51" t="s">
        <v>495</v>
      </c>
      <c r="H30" s="51">
        <v>0.23</v>
      </c>
      <c r="I30" s="181">
        <v>272727</v>
      </c>
      <c r="J30" s="130">
        <f t="shared" si="0"/>
        <v>62727.21</v>
      </c>
      <c r="K30" s="181">
        <v>0</v>
      </c>
      <c r="L30" s="130">
        <f t="shared" si="1"/>
        <v>0</v>
      </c>
      <c r="M30" s="130">
        <v>0</v>
      </c>
      <c r="N30" s="130">
        <f t="shared" si="2"/>
        <v>0</v>
      </c>
      <c r="O30" s="132">
        <f t="shared" si="3"/>
        <v>0</v>
      </c>
    </row>
    <row r="31" spans="1:15" ht="27.75" customHeight="1">
      <c r="A31" s="165"/>
      <c r="B31" s="77"/>
      <c r="C31" s="180"/>
      <c r="D31" s="51" t="s">
        <v>269</v>
      </c>
      <c r="E31" s="9" t="s">
        <v>299</v>
      </c>
      <c r="F31" s="51" t="s">
        <v>300</v>
      </c>
      <c r="G31" s="51" t="s">
        <v>495</v>
      </c>
      <c r="H31" s="51">
        <v>0.23</v>
      </c>
      <c r="I31" s="181">
        <v>220000</v>
      </c>
      <c r="J31" s="130">
        <f t="shared" si="0"/>
        <v>50600</v>
      </c>
      <c r="K31" s="181">
        <v>0</v>
      </c>
      <c r="L31" s="130">
        <f t="shared" si="1"/>
        <v>0</v>
      </c>
      <c r="M31" s="130">
        <v>0</v>
      </c>
      <c r="N31" s="130">
        <f t="shared" si="2"/>
        <v>0</v>
      </c>
      <c r="O31" s="132">
        <f t="shared" si="3"/>
        <v>0</v>
      </c>
    </row>
    <row r="32" spans="1:15" ht="27.75" customHeight="1">
      <c r="A32" s="165"/>
      <c r="B32" s="77"/>
      <c r="C32" s="180"/>
      <c r="D32" s="51" t="s">
        <v>269</v>
      </c>
      <c r="E32" s="9" t="s">
        <v>301</v>
      </c>
      <c r="F32" s="51" t="s">
        <v>403</v>
      </c>
      <c r="G32" s="51" t="s">
        <v>495</v>
      </c>
      <c r="H32" s="51">
        <v>0.23</v>
      </c>
      <c r="I32" s="181">
        <v>272727</v>
      </c>
      <c r="J32" s="130">
        <f t="shared" si="0"/>
        <v>62727.21</v>
      </c>
      <c r="K32" s="181">
        <v>0</v>
      </c>
      <c r="L32" s="130">
        <f t="shared" si="1"/>
        <v>0</v>
      </c>
      <c r="M32" s="130">
        <v>0</v>
      </c>
      <c r="N32" s="130">
        <f t="shared" si="2"/>
        <v>0</v>
      </c>
      <c r="O32" s="132">
        <f t="shared" si="3"/>
        <v>0</v>
      </c>
    </row>
    <row r="33" spans="1:15" ht="27.75" customHeight="1">
      <c r="A33" s="165"/>
      <c r="B33" s="77"/>
      <c r="C33" s="180"/>
      <c r="D33" s="51" t="s">
        <v>269</v>
      </c>
      <c r="E33" s="9" t="s">
        <v>302</v>
      </c>
      <c r="F33" s="51" t="s">
        <v>403</v>
      </c>
      <c r="G33" s="51" t="s">
        <v>495</v>
      </c>
      <c r="H33" s="51">
        <v>0.23</v>
      </c>
      <c r="I33" s="181">
        <v>63636</v>
      </c>
      <c r="J33" s="130">
        <f t="shared" si="0"/>
        <v>14636.28</v>
      </c>
      <c r="K33" s="181">
        <v>0</v>
      </c>
      <c r="L33" s="130">
        <f t="shared" si="1"/>
        <v>0</v>
      </c>
      <c r="M33" s="130">
        <v>0</v>
      </c>
      <c r="N33" s="130">
        <f t="shared" si="2"/>
        <v>0</v>
      </c>
      <c r="O33" s="132">
        <f t="shared" si="3"/>
        <v>0</v>
      </c>
    </row>
    <row r="34" spans="1:15" ht="27.75" customHeight="1">
      <c r="A34" s="165"/>
      <c r="B34" s="77"/>
      <c r="C34" s="180"/>
      <c r="D34" s="51" t="s">
        <v>269</v>
      </c>
      <c r="E34" s="9" t="s">
        <v>303</v>
      </c>
      <c r="F34" s="51" t="s">
        <v>403</v>
      </c>
      <c r="G34" s="51" t="s">
        <v>495</v>
      </c>
      <c r="H34" s="51">
        <v>0.23</v>
      </c>
      <c r="I34" s="181">
        <v>63636</v>
      </c>
      <c r="J34" s="130">
        <f aca="true" t="shared" si="4" ref="J34:J65">IF(G34="NEX",I34*H34,I34*1)</f>
        <v>14636.28</v>
      </c>
      <c r="K34" s="181">
        <v>0</v>
      </c>
      <c r="L34" s="130">
        <f aca="true" t="shared" si="5" ref="L34:L65">IF(G34="NEX",K34*H34,K34*1)</f>
        <v>0</v>
      </c>
      <c r="M34" s="130">
        <v>0</v>
      </c>
      <c r="N34" s="130">
        <f aca="true" t="shared" si="6" ref="N34:N65">IF(G34="NEX",M34*H34,M34*1)</f>
        <v>0</v>
      </c>
      <c r="O34" s="132">
        <f aca="true" t="shared" si="7" ref="O34:O65">N34/J34</f>
        <v>0</v>
      </c>
    </row>
    <row r="35" spans="1:15" ht="27.75" customHeight="1">
      <c r="A35" s="165"/>
      <c r="B35" s="77"/>
      <c r="C35" s="180"/>
      <c r="D35" s="51" t="s">
        <v>269</v>
      </c>
      <c r="E35" s="9" t="s">
        <v>304</v>
      </c>
      <c r="F35" s="51" t="s">
        <v>403</v>
      </c>
      <c r="G35" s="51" t="s">
        <v>495</v>
      </c>
      <c r="H35" s="51">
        <v>0.23</v>
      </c>
      <c r="I35" s="181">
        <v>545454</v>
      </c>
      <c r="J35" s="130">
        <f t="shared" si="4"/>
        <v>125454.42</v>
      </c>
      <c r="K35" s="181">
        <v>0</v>
      </c>
      <c r="L35" s="130">
        <f t="shared" si="5"/>
        <v>0</v>
      </c>
      <c r="M35" s="130">
        <v>0</v>
      </c>
      <c r="N35" s="130">
        <f t="shared" si="6"/>
        <v>0</v>
      </c>
      <c r="O35" s="132">
        <f t="shared" si="7"/>
        <v>0</v>
      </c>
    </row>
    <row r="36" spans="1:15" ht="27.75" customHeight="1">
      <c r="A36" s="165"/>
      <c r="B36" s="77"/>
      <c r="C36" s="180"/>
      <c r="D36" s="51" t="s">
        <v>269</v>
      </c>
      <c r="E36" s="9" t="s">
        <v>305</v>
      </c>
      <c r="F36" s="51" t="s">
        <v>403</v>
      </c>
      <c r="G36" s="51" t="s">
        <v>495</v>
      </c>
      <c r="H36" s="51">
        <v>0.23</v>
      </c>
      <c r="I36" s="181">
        <v>577272</v>
      </c>
      <c r="J36" s="130">
        <f t="shared" si="4"/>
        <v>132772.56</v>
      </c>
      <c r="K36" s="181">
        <v>0</v>
      </c>
      <c r="L36" s="130">
        <f t="shared" si="5"/>
        <v>0</v>
      </c>
      <c r="M36" s="130">
        <v>0</v>
      </c>
      <c r="N36" s="130">
        <f t="shared" si="6"/>
        <v>0</v>
      </c>
      <c r="O36" s="132">
        <f t="shared" si="7"/>
        <v>0</v>
      </c>
    </row>
    <row r="37" spans="1:15" ht="27.75" customHeight="1">
      <c r="A37" s="165"/>
      <c r="B37" s="77"/>
      <c r="C37" s="180"/>
      <c r="D37" s="51" t="s">
        <v>269</v>
      </c>
      <c r="E37" s="9" t="s">
        <v>306</v>
      </c>
      <c r="F37" s="51" t="s">
        <v>300</v>
      </c>
      <c r="G37" s="51" t="s">
        <v>500</v>
      </c>
      <c r="H37" s="182">
        <v>1</v>
      </c>
      <c r="I37" s="181">
        <v>100000</v>
      </c>
      <c r="J37" s="130">
        <f t="shared" si="4"/>
        <v>100000</v>
      </c>
      <c r="K37" s="181">
        <v>0</v>
      </c>
      <c r="L37" s="130">
        <f t="shared" si="5"/>
        <v>0</v>
      </c>
      <c r="M37" s="130">
        <v>0</v>
      </c>
      <c r="N37" s="130">
        <f t="shared" si="6"/>
        <v>0</v>
      </c>
      <c r="O37" s="132">
        <f t="shared" si="7"/>
        <v>0</v>
      </c>
    </row>
    <row r="38" spans="1:31" ht="27.75" customHeight="1">
      <c r="A38" s="165"/>
      <c r="B38" s="77"/>
      <c r="C38" s="180"/>
      <c r="D38" s="9" t="s">
        <v>269</v>
      </c>
      <c r="E38" s="9" t="s">
        <v>307</v>
      </c>
      <c r="F38" s="9" t="s">
        <v>403</v>
      </c>
      <c r="G38" s="9" t="s">
        <v>495</v>
      </c>
      <c r="H38" s="9">
        <v>0.23</v>
      </c>
      <c r="I38" s="183">
        <v>7758250</v>
      </c>
      <c r="J38" s="130">
        <f t="shared" si="4"/>
        <v>1784397.5</v>
      </c>
      <c r="K38" s="183">
        <v>8007395.57</v>
      </c>
      <c r="L38" s="130">
        <f t="shared" si="5"/>
        <v>1841700.9811000002</v>
      </c>
      <c r="M38" s="184">
        <v>5201344.19</v>
      </c>
      <c r="N38" s="130">
        <f t="shared" si="6"/>
        <v>1196309.1637000002</v>
      </c>
      <c r="O38" s="55">
        <f t="shared" si="7"/>
        <v>0.6704275049141237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27.75" customHeight="1">
      <c r="A39" s="165"/>
      <c r="B39" s="77"/>
      <c r="C39" s="180"/>
      <c r="D39" s="9" t="s">
        <v>269</v>
      </c>
      <c r="E39" s="9" t="s">
        <v>308</v>
      </c>
      <c r="F39" s="9" t="s">
        <v>403</v>
      </c>
      <c r="G39" s="9" t="s">
        <v>495</v>
      </c>
      <c r="H39" s="9">
        <v>0.23</v>
      </c>
      <c r="I39" s="183">
        <v>136363</v>
      </c>
      <c r="J39" s="130">
        <f t="shared" si="4"/>
        <v>31363.49</v>
      </c>
      <c r="K39" s="183">
        <v>0</v>
      </c>
      <c r="L39" s="130">
        <f t="shared" si="5"/>
        <v>0</v>
      </c>
      <c r="M39" s="184">
        <v>0</v>
      </c>
      <c r="N39" s="130">
        <f t="shared" si="6"/>
        <v>0</v>
      </c>
      <c r="O39" s="55">
        <f t="shared" si="7"/>
        <v>0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ht="27.75" customHeight="1">
      <c r="A40" s="165"/>
      <c r="B40" s="77"/>
      <c r="C40" s="180"/>
      <c r="D40" s="9" t="s">
        <v>269</v>
      </c>
      <c r="E40" s="9" t="s">
        <v>309</v>
      </c>
      <c r="F40" s="9" t="s">
        <v>403</v>
      </c>
      <c r="G40" s="9" t="s">
        <v>495</v>
      </c>
      <c r="H40" s="9">
        <v>0.23</v>
      </c>
      <c r="I40" s="183">
        <v>127272</v>
      </c>
      <c r="J40" s="130">
        <f t="shared" si="4"/>
        <v>29272.56</v>
      </c>
      <c r="K40" s="183">
        <v>0</v>
      </c>
      <c r="L40" s="130">
        <f t="shared" si="5"/>
        <v>0</v>
      </c>
      <c r="M40" s="184">
        <v>0</v>
      </c>
      <c r="N40" s="130">
        <f t="shared" si="6"/>
        <v>0</v>
      </c>
      <c r="O40" s="55">
        <f t="shared" si="7"/>
        <v>0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t="27.75" customHeight="1">
      <c r="A41" s="165"/>
      <c r="B41" s="77"/>
      <c r="C41" s="180"/>
      <c r="D41" s="9" t="s">
        <v>269</v>
      </c>
      <c r="E41" s="9" t="s">
        <v>310</v>
      </c>
      <c r="F41" s="9" t="s">
        <v>403</v>
      </c>
      <c r="G41" s="9" t="s">
        <v>500</v>
      </c>
      <c r="H41" s="185">
        <v>1</v>
      </c>
      <c r="I41" s="183">
        <v>90909</v>
      </c>
      <c r="J41" s="130">
        <f t="shared" si="4"/>
        <v>90909</v>
      </c>
      <c r="K41" s="183">
        <v>0</v>
      </c>
      <c r="L41" s="130">
        <f t="shared" si="5"/>
        <v>0</v>
      </c>
      <c r="M41" s="184">
        <v>0</v>
      </c>
      <c r="N41" s="130">
        <f t="shared" si="6"/>
        <v>0</v>
      </c>
      <c r="O41" s="55">
        <f t="shared" si="7"/>
        <v>0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t="27.75" customHeight="1">
      <c r="A42" s="165"/>
      <c r="B42" s="77"/>
      <c r="C42" s="180"/>
      <c r="D42" s="9" t="s">
        <v>269</v>
      </c>
      <c r="E42" s="9" t="s">
        <v>311</v>
      </c>
      <c r="F42" s="9" t="s">
        <v>403</v>
      </c>
      <c r="G42" s="9" t="s">
        <v>495</v>
      </c>
      <c r="H42" s="9">
        <v>0.23</v>
      </c>
      <c r="I42" s="183">
        <v>27272</v>
      </c>
      <c r="J42" s="130">
        <f t="shared" si="4"/>
        <v>6272.56</v>
      </c>
      <c r="K42" s="183">
        <v>0</v>
      </c>
      <c r="L42" s="130">
        <f t="shared" si="5"/>
        <v>0</v>
      </c>
      <c r="M42" s="184">
        <v>0</v>
      </c>
      <c r="N42" s="130">
        <f t="shared" si="6"/>
        <v>0</v>
      </c>
      <c r="O42" s="55">
        <f t="shared" si="7"/>
        <v>0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ht="27.75" customHeight="1">
      <c r="A43" s="165"/>
      <c r="B43" s="77"/>
      <c r="C43" s="180"/>
      <c r="D43" s="9" t="s">
        <v>269</v>
      </c>
      <c r="E43" s="9" t="s">
        <v>312</v>
      </c>
      <c r="F43" s="9" t="s">
        <v>403</v>
      </c>
      <c r="G43" s="9" t="s">
        <v>495</v>
      </c>
      <c r="H43" s="9">
        <v>0.23</v>
      </c>
      <c r="I43" s="183">
        <v>272727</v>
      </c>
      <c r="J43" s="130">
        <f t="shared" si="4"/>
        <v>62727.21</v>
      </c>
      <c r="K43" s="183">
        <v>0</v>
      </c>
      <c r="L43" s="130">
        <f t="shared" si="5"/>
        <v>0</v>
      </c>
      <c r="M43" s="184">
        <v>0</v>
      </c>
      <c r="N43" s="130">
        <f t="shared" si="6"/>
        <v>0</v>
      </c>
      <c r="O43" s="55">
        <f t="shared" si="7"/>
        <v>0</v>
      </c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</row>
    <row r="44" spans="1:31" ht="27.75" customHeight="1">
      <c r="A44" s="165"/>
      <c r="B44" s="77"/>
      <c r="C44" s="180"/>
      <c r="D44" s="9" t="s">
        <v>269</v>
      </c>
      <c r="E44" s="9" t="s">
        <v>313</v>
      </c>
      <c r="F44" s="9" t="s">
        <v>403</v>
      </c>
      <c r="G44" s="9" t="s">
        <v>495</v>
      </c>
      <c r="H44" s="9">
        <v>0.23</v>
      </c>
      <c r="I44" s="183">
        <v>63636</v>
      </c>
      <c r="J44" s="130">
        <f t="shared" si="4"/>
        <v>14636.28</v>
      </c>
      <c r="K44" s="183">
        <v>0</v>
      </c>
      <c r="L44" s="130">
        <f t="shared" si="5"/>
        <v>0</v>
      </c>
      <c r="M44" s="184">
        <v>0</v>
      </c>
      <c r="N44" s="130">
        <f t="shared" si="6"/>
        <v>0</v>
      </c>
      <c r="O44" s="55">
        <f t="shared" si="7"/>
        <v>0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t="27.75" customHeight="1">
      <c r="A45" s="165"/>
      <c r="B45" s="77"/>
      <c r="C45" s="180"/>
      <c r="D45" s="9" t="s">
        <v>269</v>
      </c>
      <c r="E45" s="9" t="s">
        <v>314</v>
      </c>
      <c r="F45" s="9" t="s">
        <v>403</v>
      </c>
      <c r="G45" s="9" t="s">
        <v>495</v>
      </c>
      <c r="H45" s="9">
        <v>0.23</v>
      </c>
      <c r="I45" s="183">
        <v>136363</v>
      </c>
      <c r="J45" s="130">
        <f t="shared" si="4"/>
        <v>31363.49</v>
      </c>
      <c r="K45" s="183">
        <v>0</v>
      </c>
      <c r="L45" s="130">
        <f t="shared" si="5"/>
        <v>0</v>
      </c>
      <c r="M45" s="184">
        <v>0</v>
      </c>
      <c r="N45" s="130">
        <f t="shared" si="6"/>
        <v>0</v>
      </c>
      <c r="O45" s="55">
        <f t="shared" si="7"/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ht="27.75" customHeight="1">
      <c r="A46" s="165"/>
      <c r="B46" s="77"/>
      <c r="C46" s="180"/>
      <c r="D46" s="9" t="s">
        <v>269</v>
      </c>
      <c r="E46" s="9" t="s">
        <v>315</v>
      </c>
      <c r="F46" s="9" t="s">
        <v>403</v>
      </c>
      <c r="G46" s="9" t="s">
        <v>495</v>
      </c>
      <c r="H46" s="9">
        <v>0.23</v>
      </c>
      <c r="I46" s="183">
        <v>45454</v>
      </c>
      <c r="J46" s="130">
        <f t="shared" si="4"/>
        <v>10454.42</v>
      </c>
      <c r="K46" s="183">
        <v>0</v>
      </c>
      <c r="L46" s="130">
        <f t="shared" si="5"/>
        <v>0</v>
      </c>
      <c r="M46" s="184">
        <v>0</v>
      </c>
      <c r="N46" s="130">
        <f t="shared" si="6"/>
        <v>0</v>
      </c>
      <c r="O46" s="55">
        <f t="shared" si="7"/>
        <v>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ht="27.75" customHeight="1">
      <c r="A47" s="165"/>
      <c r="B47" s="77"/>
      <c r="C47" s="180"/>
      <c r="D47" s="9" t="s">
        <v>269</v>
      </c>
      <c r="E47" s="9" t="s">
        <v>316</v>
      </c>
      <c r="F47" s="9" t="s">
        <v>403</v>
      </c>
      <c r="G47" s="9" t="s">
        <v>495</v>
      </c>
      <c r="H47" s="9">
        <v>0.23</v>
      </c>
      <c r="I47" s="183">
        <v>136363</v>
      </c>
      <c r="J47" s="130">
        <f t="shared" si="4"/>
        <v>31363.49</v>
      </c>
      <c r="K47" s="183">
        <v>0</v>
      </c>
      <c r="L47" s="130">
        <f t="shared" si="5"/>
        <v>0</v>
      </c>
      <c r="M47" s="184">
        <v>0</v>
      </c>
      <c r="N47" s="130">
        <f t="shared" si="6"/>
        <v>0</v>
      </c>
      <c r="O47" s="55">
        <f t="shared" si="7"/>
        <v>0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ht="27.75" customHeight="1">
      <c r="A48" s="165"/>
      <c r="B48" s="77"/>
      <c r="C48" s="180"/>
      <c r="D48" s="9" t="s">
        <v>269</v>
      </c>
      <c r="E48" s="9" t="s">
        <v>317</v>
      </c>
      <c r="F48" s="9" t="s">
        <v>403</v>
      </c>
      <c r="G48" s="9" t="s">
        <v>500</v>
      </c>
      <c r="H48" s="185">
        <v>1</v>
      </c>
      <c r="I48" s="184">
        <v>209090</v>
      </c>
      <c r="J48" s="130">
        <f t="shared" si="4"/>
        <v>209090</v>
      </c>
      <c r="K48" s="183">
        <v>0</v>
      </c>
      <c r="L48" s="130">
        <f t="shared" si="5"/>
        <v>0</v>
      </c>
      <c r="M48" s="184">
        <v>0</v>
      </c>
      <c r="N48" s="130">
        <f t="shared" si="6"/>
        <v>0</v>
      </c>
      <c r="O48" s="55">
        <f t="shared" si="7"/>
        <v>0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ht="27.75" customHeight="1">
      <c r="A49" s="165"/>
      <c r="B49" s="77"/>
      <c r="C49" s="180"/>
      <c r="D49" s="9" t="s">
        <v>269</v>
      </c>
      <c r="E49" s="9" t="s">
        <v>318</v>
      </c>
      <c r="F49" s="9" t="s">
        <v>403</v>
      </c>
      <c r="G49" s="9" t="s">
        <v>500</v>
      </c>
      <c r="H49" s="185">
        <v>1</v>
      </c>
      <c r="I49" s="184">
        <v>90909</v>
      </c>
      <c r="J49" s="130">
        <f t="shared" si="4"/>
        <v>90909</v>
      </c>
      <c r="K49" s="183">
        <v>0</v>
      </c>
      <c r="L49" s="130">
        <f t="shared" si="5"/>
        <v>0</v>
      </c>
      <c r="M49" s="184">
        <v>0</v>
      </c>
      <c r="N49" s="130">
        <f t="shared" si="6"/>
        <v>0</v>
      </c>
      <c r="O49" s="55">
        <f t="shared" si="7"/>
        <v>0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ht="37.5" customHeight="1">
      <c r="A50" s="165"/>
      <c r="B50" s="77"/>
      <c r="C50" s="180"/>
      <c r="D50" s="9" t="s">
        <v>269</v>
      </c>
      <c r="E50" s="9" t="s">
        <v>319</v>
      </c>
      <c r="F50" s="9" t="s">
        <v>403</v>
      </c>
      <c r="G50" s="9" t="s">
        <v>495</v>
      </c>
      <c r="H50" s="9">
        <v>0.23</v>
      </c>
      <c r="I50" s="184">
        <v>36363</v>
      </c>
      <c r="J50" s="130">
        <f t="shared" si="4"/>
        <v>8363.49</v>
      </c>
      <c r="K50" s="183">
        <v>0</v>
      </c>
      <c r="L50" s="130">
        <f t="shared" si="5"/>
        <v>0</v>
      </c>
      <c r="M50" s="184">
        <v>0</v>
      </c>
      <c r="N50" s="130">
        <f t="shared" si="6"/>
        <v>0</v>
      </c>
      <c r="O50" s="55">
        <f t="shared" si="7"/>
        <v>0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ht="27.75" customHeight="1">
      <c r="A51" s="165"/>
      <c r="B51" s="77"/>
      <c r="C51" s="180"/>
      <c r="D51" s="9" t="s">
        <v>269</v>
      </c>
      <c r="E51" s="9" t="s">
        <v>320</v>
      </c>
      <c r="F51" s="9" t="s">
        <v>403</v>
      </c>
      <c r="G51" s="9" t="s">
        <v>500</v>
      </c>
      <c r="H51" s="185">
        <v>1</v>
      </c>
      <c r="I51" s="184">
        <v>118181</v>
      </c>
      <c r="J51" s="130">
        <f t="shared" si="4"/>
        <v>118181</v>
      </c>
      <c r="K51" s="183">
        <v>0</v>
      </c>
      <c r="L51" s="130">
        <f t="shared" si="5"/>
        <v>0</v>
      </c>
      <c r="M51" s="184">
        <v>0</v>
      </c>
      <c r="N51" s="130">
        <f t="shared" si="6"/>
        <v>0</v>
      </c>
      <c r="O51" s="55">
        <f t="shared" si="7"/>
        <v>0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27.75" customHeight="1">
      <c r="A52" s="165"/>
      <c r="B52" s="77"/>
      <c r="C52" s="180"/>
      <c r="D52" s="9" t="s">
        <v>269</v>
      </c>
      <c r="E52" s="9" t="s">
        <v>321</v>
      </c>
      <c r="F52" s="9" t="s">
        <v>403</v>
      </c>
      <c r="G52" s="9" t="s">
        <v>500</v>
      </c>
      <c r="H52" s="185">
        <v>1</v>
      </c>
      <c r="I52" s="184">
        <v>118181</v>
      </c>
      <c r="J52" s="130">
        <f t="shared" si="4"/>
        <v>118181</v>
      </c>
      <c r="K52" s="183">
        <v>0</v>
      </c>
      <c r="L52" s="130">
        <f t="shared" si="5"/>
        <v>0</v>
      </c>
      <c r="M52" s="184">
        <v>0</v>
      </c>
      <c r="N52" s="130">
        <f t="shared" si="6"/>
        <v>0</v>
      </c>
      <c r="O52" s="55">
        <f t="shared" si="7"/>
        <v>0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27.75" customHeight="1">
      <c r="A53" s="165"/>
      <c r="B53" s="77"/>
      <c r="C53" s="180"/>
      <c r="D53" s="9" t="s">
        <v>269</v>
      </c>
      <c r="E53" s="9" t="s">
        <v>322</v>
      </c>
      <c r="F53" s="9" t="s">
        <v>403</v>
      </c>
      <c r="G53" s="9" t="s">
        <v>500</v>
      </c>
      <c r="H53" s="185">
        <v>1</v>
      </c>
      <c r="I53" s="184">
        <v>118181</v>
      </c>
      <c r="J53" s="130">
        <f t="shared" si="4"/>
        <v>118181</v>
      </c>
      <c r="K53" s="183">
        <v>0</v>
      </c>
      <c r="L53" s="130">
        <f t="shared" si="5"/>
        <v>0</v>
      </c>
      <c r="M53" s="184">
        <v>0</v>
      </c>
      <c r="N53" s="130">
        <f t="shared" si="6"/>
        <v>0</v>
      </c>
      <c r="O53" s="55">
        <f t="shared" si="7"/>
        <v>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27.75" customHeight="1">
      <c r="A54" s="165"/>
      <c r="B54" s="77"/>
      <c r="C54" s="180"/>
      <c r="D54" s="9" t="s">
        <v>269</v>
      </c>
      <c r="E54" s="9" t="s">
        <v>323</v>
      </c>
      <c r="F54" s="9" t="s">
        <v>403</v>
      </c>
      <c r="G54" s="9" t="s">
        <v>495</v>
      </c>
      <c r="H54" s="9">
        <v>0.23</v>
      </c>
      <c r="I54" s="184">
        <v>127272</v>
      </c>
      <c r="J54" s="130">
        <f t="shared" si="4"/>
        <v>29272.56</v>
      </c>
      <c r="K54" s="183">
        <v>0</v>
      </c>
      <c r="L54" s="130">
        <f t="shared" si="5"/>
        <v>0</v>
      </c>
      <c r="M54" s="184">
        <v>0</v>
      </c>
      <c r="N54" s="130">
        <f t="shared" si="6"/>
        <v>0</v>
      </c>
      <c r="O54" s="55">
        <f t="shared" si="7"/>
        <v>0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27.75" customHeight="1">
      <c r="A55" s="165"/>
      <c r="B55" s="77"/>
      <c r="C55" s="180"/>
      <c r="D55" s="9" t="s">
        <v>269</v>
      </c>
      <c r="E55" s="9" t="s">
        <v>324</v>
      </c>
      <c r="F55" s="9" t="s">
        <v>403</v>
      </c>
      <c r="G55" s="9" t="s">
        <v>500</v>
      </c>
      <c r="H55" s="185">
        <v>1</v>
      </c>
      <c r="I55" s="184">
        <v>90909</v>
      </c>
      <c r="J55" s="130">
        <f t="shared" si="4"/>
        <v>90909</v>
      </c>
      <c r="K55" s="183">
        <v>0</v>
      </c>
      <c r="L55" s="130">
        <f t="shared" si="5"/>
        <v>0</v>
      </c>
      <c r="M55" s="184">
        <v>0</v>
      </c>
      <c r="N55" s="130">
        <f t="shared" si="6"/>
        <v>0</v>
      </c>
      <c r="O55" s="55">
        <f t="shared" si="7"/>
        <v>0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25.5" customHeight="1">
      <c r="A56" s="165"/>
      <c r="B56" s="77"/>
      <c r="C56" s="180"/>
      <c r="D56" s="9" t="s">
        <v>269</v>
      </c>
      <c r="E56" s="9" t="s">
        <v>325</v>
      </c>
      <c r="F56" s="9" t="s">
        <v>403</v>
      </c>
      <c r="G56" s="9" t="s">
        <v>495</v>
      </c>
      <c r="H56" s="9">
        <v>0.23</v>
      </c>
      <c r="I56" s="184">
        <v>245454</v>
      </c>
      <c r="J56" s="130">
        <f t="shared" si="4"/>
        <v>56454.420000000006</v>
      </c>
      <c r="K56" s="183">
        <v>0</v>
      </c>
      <c r="L56" s="130">
        <f t="shared" si="5"/>
        <v>0</v>
      </c>
      <c r="M56" s="184">
        <v>0</v>
      </c>
      <c r="N56" s="130">
        <f t="shared" si="6"/>
        <v>0</v>
      </c>
      <c r="O56" s="55">
        <f t="shared" si="7"/>
        <v>0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ht="27.75" customHeight="1">
      <c r="A57" s="165"/>
      <c r="B57" s="77"/>
      <c r="C57" s="180"/>
      <c r="D57" s="9" t="s">
        <v>269</v>
      </c>
      <c r="E57" s="9" t="s">
        <v>326</v>
      </c>
      <c r="F57" s="9" t="s">
        <v>403</v>
      </c>
      <c r="G57" s="9" t="s">
        <v>500</v>
      </c>
      <c r="H57" s="185">
        <v>1</v>
      </c>
      <c r="I57" s="184">
        <v>116363</v>
      </c>
      <c r="J57" s="130">
        <f t="shared" si="4"/>
        <v>116363</v>
      </c>
      <c r="K57" s="183">
        <v>0</v>
      </c>
      <c r="L57" s="130">
        <f t="shared" si="5"/>
        <v>0</v>
      </c>
      <c r="M57" s="184">
        <v>0</v>
      </c>
      <c r="N57" s="130">
        <f t="shared" si="6"/>
        <v>0</v>
      </c>
      <c r="O57" s="55">
        <f t="shared" si="7"/>
        <v>0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ht="27.75" customHeight="1">
      <c r="A58" s="165"/>
      <c r="B58" s="77"/>
      <c r="C58" s="180"/>
      <c r="D58" s="9" t="s">
        <v>269</v>
      </c>
      <c r="E58" s="9" t="s">
        <v>327</v>
      </c>
      <c r="F58" s="9" t="s">
        <v>403</v>
      </c>
      <c r="G58" s="9" t="s">
        <v>495</v>
      </c>
      <c r="H58" s="9">
        <v>0.23</v>
      </c>
      <c r="I58" s="184">
        <v>45454</v>
      </c>
      <c r="J58" s="130">
        <f t="shared" si="4"/>
        <v>10454.42</v>
      </c>
      <c r="K58" s="183">
        <v>0</v>
      </c>
      <c r="L58" s="130">
        <f t="shared" si="5"/>
        <v>0</v>
      </c>
      <c r="M58" s="184">
        <v>0</v>
      </c>
      <c r="N58" s="130">
        <f t="shared" si="6"/>
        <v>0</v>
      </c>
      <c r="O58" s="55">
        <f t="shared" si="7"/>
        <v>0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27.75" customHeight="1">
      <c r="A59" s="165"/>
      <c r="B59" s="77"/>
      <c r="C59" s="180"/>
      <c r="D59" s="9" t="s">
        <v>269</v>
      </c>
      <c r="E59" s="9" t="s">
        <v>328</v>
      </c>
      <c r="F59" s="9" t="s">
        <v>403</v>
      </c>
      <c r="G59" s="9" t="s">
        <v>495</v>
      </c>
      <c r="H59" s="9">
        <v>0.23</v>
      </c>
      <c r="I59" s="184">
        <v>45454</v>
      </c>
      <c r="J59" s="130">
        <f t="shared" si="4"/>
        <v>10454.42</v>
      </c>
      <c r="K59" s="183">
        <v>0</v>
      </c>
      <c r="L59" s="130">
        <f t="shared" si="5"/>
        <v>0</v>
      </c>
      <c r="M59" s="184">
        <v>0</v>
      </c>
      <c r="N59" s="130">
        <f t="shared" si="6"/>
        <v>0</v>
      </c>
      <c r="O59" s="55">
        <f t="shared" si="7"/>
        <v>0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ht="27.75" customHeight="1">
      <c r="A60" s="165"/>
      <c r="B60" s="77"/>
      <c r="C60" s="180"/>
      <c r="D60" s="9" t="s">
        <v>269</v>
      </c>
      <c r="E60" s="9" t="s">
        <v>329</v>
      </c>
      <c r="F60" s="9" t="s">
        <v>403</v>
      </c>
      <c r="G60" s="9" t="s">
        <v>495</v>
      </c>
      <c r="H60" s="9">
        <v>0.23</v>
      </c>
      <c r="I60" s="184">
        <v>77272</v>
      </c>
      <c r="J60" s="130">
        <f t="shared" si="4"/>
        <v>17772.56</v>
      </c>
      <c r="K60" s="183">
        <v>0</v>
      </c>
      <c r="L60" s="130">
        <f t="shared" si="5"/>
        <v>0</v>
      </c>
      <c r="M60" s="184">
        <v>0</v>
      </c>
      <c r="N60" s="130">
        <f t="shared" si="6"/>
        <v>0</v>
      </c>
      <c r="O60" s="55">
        <f t="shared" si="7"/>
        <v>0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27.75" customHeight="1">
      <c r="A61" s="165"/>
      <c r="B61" s="77"/>
      <c r="C61" s="180"/>
      <c r="D61" s="9" t="s">
        <v>269</v>
      </c>
      <c r="E61" s="9" t="s">
        <v>330</v>
      </c>
      <c r="F61" s="9" t="s">
        <v>403</v>
      </c>
      <c r="G61" s="9" t="s">
        <v>495</v>
      </c>
      <c r="H61" s="9">
        <v>0.23</v>
      </c>
      <c r="I61" s="184">
        <v>18181</v>
      </c>
      <c r="J61" s="130">
        <f t="shared" si="4"/>
        <v>4181.63</v>
      </c>
      <c r="K61" s="183">
        <v>0</v>
      </c>
      <c r="L61" s="130">
        <f t="shared" si="5"/>
        <v>0</v>
      </c>
      <c r="M61" s="184">
        <v>0</v>
      </c>
      <c r="N61" s="130">
        <f t="shared" si="6"/>
        <v>0</v>
      </c>
      <c r="O61" s="55">
        <f t="shared" si="7"/>
        <v>0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27.75" customHeight="1">
      <c r="A62" s="165"/>
      <c r="B62" s="77"/>
      <c r="C62" s="180"/>
      <c r="D62" s="9" t="s">
        <v>269</v>
      </c>
      <c r="E62" s="9" t="s">
        <v>331</v>
      </c>
      <c r="F62" s="9" t="s">
        <v>403</v>
      </c>
      <c r="G62" s="9" t="s">
        <v>495</v>
      </c>
      <c r="H62" s="9">
        <v>0.23</v>
      </c>
      <c r="I62" s="184">
        <v>63636</v>
      </c>
      <c r="J62" s="130">
        <f t="shared" si="4"/>
        <v>14636.28</v>
      </c>
      <c r="K62" s="183">
        <v>0</v>
      </c>
      <c r="L62" s="130">
        <f t="shared" si="5"/>
        <v>0</v>
      </c>
      <c r="M62" s="184">
        <v>0</v>
      </c>
      <c r="N62" s="130">
        <f t="shared" si="6"/>
        <v>0</v>
      </c>
      <c r="O62" s="55">
        <f t="shared" si="7"/>
        <v>0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27.75" customHeight="1">
      <c r="A63" s="165"/>
      <c r="B63" s="77"/>
      <c r="C63" s="180"/>
      <c r="D63" s="9" t="s">
        <v>269</v>
      </c>
      <c r="E63" s="9" t="s">
        <v>332</v>
      </c>
      <c r="F63" s="9" t="s">
        <v>403</v>
      </c>
      <c r="G63" s="9" t="s">
        <v>495</v>
      </c>
      <c r="H63" s="9">
        <v>0.23</v>
      </c>
      <c r="I63" s="184">
        <v>100000</v>
      </c>
      <c r="J63" s="130">
        <f t="shared" si="4"/>
        <v>23000</v>
      </c>
      <c r="K63" s="183">
        <v>0</v>
      </c>
      <c r="L63" s="130">
        <f t="shared" si="5"/>
        <v>0</v>
      </c>
      <c r="M63" s="184">
        <v>0</v>
      </c>
      <c r="N63" s="130">
        <f t="shared" si="6"/>
        <v>0</v>
      </c>
      <c r="O63" s="55">
        <f t="shared" si="7"/>
        <v>0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t="27.75" customHeight="1">
      <c r="A64" s="165"/>
      <c r="B64" s="77"/>
      <c r="C64" s="180"/>
      <c r="D64" s="9" t="s">
        <v>269</v>
      </c>
      <c r="E64" s="9" t="s">
        <v>333</v>
      </c>
      <c r="F64" s="9" t="s">
        <v>403</v>
      </c>
      <c r="G64" s="9" t="s">
        <v>495</v>
      </c>
      <c r="H64" s="9">
        <v>0.23</v>
      </c>
      <c r="I64" s="184">
        <v>1201000</v>
      </c>
      <c r="J64" s="130">
        <f t="shared" si="4"/>
        <v>276230</v>
      </c>
      <c r="K64" s="183">
        <v>0</v>
      </c>
      <c r="L64" s="130">
        <f t="shared" si="5"/>
        <v>0</v>
      </c>
      <c r="M64" s="184">
        <v>0</v>
      </c>
      <c r="N64" s="130">
        <f t="shared" si="6"/>
        <v>0</v>
      </c>
      <c r="O64" s="55">
        <f t="shared" si="7"/>
        <v>0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ht="25.5" customHeight="1">
      <c r="A65" s="165"/>
      <c r="B65" s="77"/>
      <c r="C65" s="180"/>
      <c r="D65" s="9" t="s">
        <v>269</v>
      </c>
      <c r="E65" s="9" t="s">
        <v>334</v>
      </c>
      <c r="F65" s="9" t="s">
        <v>403</v>
      </c>
      <c r="G65" s="9" t="s">
        <v>495</v>
      </c>
      <c r="H65" s="9">
        <v>0.23</v>
      </c>
      <c r="I65" s="184">
        <v>4404674</v>
      </c>
      <c r="J65" s="130">
        <f t="shared" si="4"/>
        <v>1013075.02</v>
      </c>
      <c r="K65" s="183">
        <v>6441674.41</v>
      </c>
      <c r="L65" s="130">
        <f t="shared" si="5"/>
        <v>1481585.1143</v>
      </c>
      <c r="M65" s="184">
        <v>5905269.39</v>
      </c>
      <c r="N65" s="130">
        <f t="shared" si="6"/>
        <v>1358211.9597</v>
      </c>
      <c r="O65" s="55">
        <f t="shared" si="7"/>
        <v>1.340682509080127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27.75" customHeight="1">
      <c r="A66" s="165"/>
      <c r="B66" s="77"/>
      <c r="C66" s="180"/>
      <c r="D66" s="9" t="s">
        <v>269</v>
      </c>
      <c r="E66" s="9" t="s">
        <v>335</v>
      </c>
      <c r="F66" s="9" t="s">
        <v>300</v>
      </c>
      <c r="G66" s="9" t="s">
        <v>495</v>
      </c>
      <c r="H66" s="9">
        <v>0.23</v>
      </c>
      <c r="I66" s="184">
        <v>13082574</v>
      </c>
      <c r="J66" s="130">
        <f>IF(G66="NEX",I66*H66,I66*1)</f>
        <v>3008992.02</v>
      </c>
      <c r="K66" s="183">
        <v>2041615.24</v>
      </c>
      <c r="L66" s="130">
        <f>IF(G66="NEX",K66*H66,K66*1)</f>
        <v>469571.5052</v>
      </c>
      <c r="M66" s="184">
        <v>1525291.61</v>
      </c>
      <c r="N66" s="130">
        <f>IF(G66="NEX",M66*H66,M66*1)</f>
        <v>350817.0703</v>
      </c>
      <c r="O66" s="55">
        <f>N66/J66</f>
        <v>0.11658956486697496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27.75" customHeight="1">
      <c r="A67" s="165"/>
      <c r="B67" s="77"/>
      <c r="C67" s="180"/>
      <c r="D67" s="9" t="s">
        <v>269</v>
      </c>
      <c r="E67" s="9" t="s">
        <v>336</v>
      </c>
      <c r="F67" s="9" t="s">
        <v>403</v>
      </c>
      <c r="G67" s="9" t="s">
        <v>495</v>
      </c>
      <c r="H67" s="9">
        <v>0.23</v>
      </c>
      <c r="I67" s="184">
        <v>84336363</v>
      </c>
      <c r="J67" s="130">
        <f>IF(G67="NEX",I67*H67,I67*1)</f>
        <v>19397363.490000002</v>
      </c>
      <c r="K67" s="183">
        <v>72845565.31</v>
      </c>
      <c r="L67" s="130">
        <f>IF(G67="NEX",K67*H67,K67*1)</f>
        <v>16754480.021300001</v>
      </c>
      <c r="M67" s="184">
        <v>64238404.07</v>
      </c>
      <c r="N67" s="130">
        <f>IF(G67="NEX",M67*H67,M67*1)</f>
        <v>14774832.9361</v>
      </c>
      <c r="O67" s="55">
        <f>N67/J67</f>
        <v>0.7616928426235311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ht="27.75" customHeight="1">
      <c r="A68" s="165"/>
      <c r="B68" s="77"/>
      <c r="C68" s="180"/>
      <c r="D68" s="9" t="s">
        <v>269</v>
      </c>
      <c r="E68" s="9" t="s">
        <v>337</v>
      </c>
      <c r="F68" s="9" t="s">
        <v>403</v>
      </c>
      <c r="G68" s="9" t="s">
        <v>495</v>
      </c>
      <c r="H68" s="9">
        <v>0.23</v>
      </c>
      <c r="I68" s="184">
        <v>26550000</v>
      </c>
      <c r="J68" s="130">
        <f>IF(G68="NEX",I68*H68,I68*1)</f>
        <v>6106500</v>
      </c>
      <c r="K68" s="183">
        <v>7533191.04</v>
      </c>
      <c r="L68" s="130">
        <f>IF(G68="NEX",K68*H68,K68*1)</f>
        <v>1732633.9392000001</v>
      </c>
      <c r="M68" s="184">
        <v>5445572.6</v>
      </c>
      <c r="N68" s="130">
        <f>IF(G68="NEX",M68*H68,M68*1)</f>
        <v>1252481.6979999999</v>
      </c>
      <c r="O68" s="55">
        <f>N68/J68</f>
        <v>0.20510631261770243</v>
      </c>
      <c r="P68" s="187"/>
      <c r="Q68" s="187"/>
      <c r="R68" s="187"/>
      <c r="S68" s="187"/>
      <c r="T68" s="187"/>
      <c r="U68" s="187"/>
      <c r="V68" s="187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27.75" customHeight="1">
      <c r="A69" s="164"/>
      <c r="B69" s="78"/>
      <c r="C69" s="179"/>
      <c r="D69" s="9" t="s">
        <v>269</v>
      </c>
      <c r="E69" s="9" t="s">
        <v>338</v>
      </c>
      <c r="F69" s="16" t="s">
        <v>263</v>
      </c>
      <c r="G69" s="9" t="s">
        <v>495</v>
      </c>
      <c r="H69" s="9">
        <v>0.23</v>
      </c>
      <c r="I69" s="184">
        <v>25003229</v>
      </c>
      <c r="J69" s="130">
        <f>IF(G69="NEX",I69*H69,I69*1)</f>
        <v>5750742.67</v>
      </c>
      <c r="K69" s="183">
        <v>0</v>
      </c>
      <c r="L69" s="130">
        <f>IF(G69="NEX",K69*H69,K69*1)</f>
        <v>0</v>
      </c>
      <c r="M69" s="184">
        <v>0</v>
      </c>
      <c r="N69" s="130">
        <f>IF(G69="NEX",M69*H69,M69*1)</f>
        <v>0</v>
      </c>
      <c r="O69" s="55">
        <f>N69/J69</f>
        <v>0</v>
      </c>
      <c r="P69" s="187"/>
      <c r="Q69" s="187"/>
      <c r="R69" s="187"/>
      <c r="S69" s="187"/>
      <c r="T69" s="187"/>
      <c r="U69" s="187"/>
      <c r="V69" s="187"/>
      <c r="W69" s="24"/>
      <c r="X69" s="24"/>
      <c r="Y69" s="24"/>
      <c r="Z69" s="24"/>
      <c r="AA69" s="24"/>
      <c r="AB69" s="24"/>
      <c r="AC69" s="24"/>
      <c r="AD69" s="24"/>
      <c r="AE69" s="24"/>
    </row>
    <row r="70" spans="1:15" ht="24" customHeight="1">
      <c r="A70" s="106" t="s">
        <v>555</v>
      </c>
      <c r="B70" s="107"/>
      <c r="C70" s="64"/>
      <c r="D70" s="66"/>
      <c r="E70" s="66"/>
      <c r="F70" s="66"/>
      <c r="G70" s="66"/>
      <c r="H70" s="65"/>
      <c r="I70" s="173">
        <f aca="true" t="shared" si="8" ref="I70:N70">SUM(I2:I69)</f>
        <v>174700691</v>
      </c>
      <c r="J70" s="174">
        <f t="shared" si="8"/>
        <v>40991755.64</v>
      </c>
      <c r="K70" s="173">
        <f t="shared" si="8"/>
        <v>97011929.74000001</v>
      </c>
      <c r="L70" s="174">
        <f t="shared" si="8"/>
        <v>22312743.8402</v>
      </c>
      <c r="M70" s="173">
        <f t="shared" si="8"/>
        <v>82354961.86</v>
      </c>
      <c r="N70" s="156">
        <f t="shared" si="8"/>
        <v>18941641.2278</v>
      </c>
      <c r="O70" s="132">
        <f>N70/J70</f>
        <v>0.46208416624431264</v>
      </c>
    </row>
    <row r="71" spans="3:15" ht="15.75" customHeight="1">
      <c r="C71" s="72"/>
      <c r="D71" s="72"/>
      <c r="E71" s="72"/>
      <c r="F71" s="72"/>
      <c r="G71" s="72"/>
      <c r="H71" s="72"/>
      <c r="I71" s="188"/>
      <c r="J71" s="72"/>
      <c r="K71" s="188"/>
      <c r="L71" s="72"/>
      <c r="M71" s="188"/>
      <c r="N71" s="189"/>
      <c r="O71" s="71"/>
    </row>
    <row r="72" spans="3:15" ht="15.75" customHeight="1">
      <c r="C72" s="190"/>
      <c r="N72" s="189"/>
      <c r="O72" s="71"/>
    </row>
    <row r="73" spans="3:15" ht="15.75" customHeight="1">
      <c r="C73" s="190"/>
      <c r="N73" s="189"/>
      <c r="O73" s="71"/>
    </row>
    <row r="74" spans="3:15" ht="15.75" customHeight="1">
      <c r="C74" s="190"/>
      <c r="N74" s="189"/>
      <c r="O74" s="71"/>
    </row>
    <row r="75" spans="3:15" ht="15.75" customHeight="1">
      <c r="C75" s="190"/>
      <c r="N75" s="189"/>
      <c r="O75" s="71"/>
    </row>
    <row r="76" spans="3:15" ht="15.75" customHeight="1">
      <c r="C76" s="190"/>
      <c r="N76" s="189"/>
      <c r="O76" s="71"/>
    </row>
    <row r="77" spans="3:15" ht="15.75" customHeight="1">
      <c r="C77" s="190"/>
      <c r="N77" s="189"/>
      <c r="O77" s="71"/>
    </row>
    <row r="78" spans="3:15" ht="15.75" customHeight="1">
      <c r="C78" s="190"/>
      <c r="N78" s="189"/>
      <c r="O78" s="71"/>
    </row>
    <row r="79" spans="3:15" ht="15.75" customHeight="1">
      <c r="C79" s="190"/>
      <c r="N79" s="189"/>
      <c r="O79" s="71"/>
    </row>
    <row r="80" spans="3:15" ht="15.75" customHeight="1">
      <c r="C80" s="190"/>
      <c r="N80" s="189"/>
      <c r="O80" s="71"/>
    </row>
    <row r="81" spans="3:15" ht="15.75" customHeight="1">
      <c r="C81" s="190"/>
      <c r="N81" s="189"/>
      <c r="O81" s="71"/>
    </row>
    <row r="82" spans="3:15" ht="15.75" customHeight="1">
      <c r="C82" s="190"/>
      <c r="N82" s="189"/>
      <c r="O82" s="71"/>
    </row>
    <row r="83" spans="3:15" ht="15.75" customHeight="1">
      <c r="C83" s="190"/>
      <c r="N83" s="189"/>
      <c r="O83" s="71"/>
    </row>
    <row r="84" spans="3:15" ht="15.75" customHeight="1">
      <c r="C84" s="190"/>
      <c r="N84" s="189"/>
      <c r="O84" s="71"/>
    </row>
    <row r="85" spans="3:15" ht="15.75" customHeight="1">
      <c r="C85" s="190"/>
      <c r="N85" s="189"/>
      <c r="O85" s="71"/>
    </row>
    <row r="86" spans="3:15" ht="15.75" customHeight="1">
      <c r="C86" s="190"/>
      <c r="N86" s="189"/>
      <c r="O86" s="71"/>
    </row>
    <row r="87" spans="3:15" ht="15.75" customHeight="1">
      <c r="C87" s="190"/>
      <c r="N87" s="189"/>
      <c r="O87" s="71"/>
    </row>
    <row r="88" spans="3:15" ht="15.75" customHeight="1">
      <c r="C88" s="190"/>
      <c r="N88" s="189"/>
      <c r="O88" s="71"/>
    </row>
    <row r="89" spans="3:15" ht="15.75" customHeight="1">
      <c r="C89" s="190"/>
      <c r="N89" s="189"/>
      <c r="O89" s="71"/>
    </row>
    <row r="90" spans="3:15" ht="15.75" customHeight="1">
      <c r="C90" s="190"/>
      <c r="N90" s="189"/>
      <c r="O90" s="71"/>
    </row>
    <row r="91" spans="2:15" ht="15.75" customHeight="1">
      <c r="B91" s="191"/>
      <c r="C91" s="192"/>
      <c r="N91" s="193"/>
      <c r="O91" s="71"/>
    </row>
    <row r="92" spans="3:15" ht="15.75" customHeight="1">
      <c r="C92" s="114"/>
      <c r="O92" s="71"/>
    </row>
    <row r="93" spans="3:15" ht="15.75" customHeight="1">
      <c r="C93" s="114"/>
      <c r="O93" s="71"/>
    </row>
    <row r="94" spans="3:15" ht="15.75" customHeight="1">
      <c r="C94" s="114"/>
      <c r="O94" s="71"/>
    </row>
    <row r="95" spans="3:15" ht="15.75" customHeight="1">
      <c r="C95" s="114"/>
      <c r="O95" s="71"/>
    </row>
    <row r="96" spans="3:15" ht="15.75" customHeight="1">
      <c r="C96" s="114"/>
      <c r="O96" s="71"/>
    </row>
    <row r="97" spans="3:15" ht="15.75" customHeight="1">
      <c r="C97" s="114"/>
      <c r="O97" s="71"/>
    </row>
    <row r="98" spans="3:15" ht="15.75" customHeight="1">
      <c r="C98" s="114"/>
      <c r="O98" s="71"/>
    </row>
    <row r="99" spans="3:15" ht="15.75" customHeight="1">
      <c r="C99" s="114"/>
      <c r="O99" s="71"/>
    </row>
    <row r="100" spans="3:15" ht="15.75" customHeight="1">
      <c r="C100" s="114"/>
      <c r="O100" s="71"/>
    </row>
    <row r="101" spans="3:15" ht="15.75" customHeight="1">
      <c r="C101" s="114"/>
      <c r="O101" s="71"/>
    </row>
    <row r="102" spans="3:15" ht="15.75" customHeight="1">
      <c r="C102" s="114"/>
      <c r="O102" s="71"/>
    </row>
    <row r="103" spans="3:15" ht="15.75" customHeight="1">
      <c r="C103" s="114"/>
      <c r="O103" s="71"/>
    </row>
    <row r="104" spans="3:15" ht="15.75" customHeight="1">
      <c r="C104" s="114"/>
      <c r="O104" s="71"/>
    </row>
    <row r="105" spans="3:15" ht="15.75" customHeight="1">
      <c r="C105" s="114"/>
      <c r="O105" s="71"/>
    </row>
    <row r="106" spans="3:15" ht="15.75" customHeight="1">
      <c r="C106" s="114"/>
      <c r="O106" s="71"/>
    </row>
    <row r="107" spans="3:15" ht="15.75" customHeight="1">
      <c r="C107" s="114"/>
      <c r="O107" s="71"/>
    </row>
    <row r="108" spans="3:15" ht="15.75" customHeight="1">
      <c r="C108" s="114"/>
      <c r="O108" s="71"/>
    </row>
    <row r="109" spans="3:15" ht="15.75" customHeight="1">
      <c r="C109" s="114"/>
      <c r="O109" s="71"/>
    </row>
    <row r="110" spans="3:15" ht="15.75" customHeight="1">
      <c r="C110" s="114"/>
      <c r="O110" s="71"/>
    </row>
    <row r="111" spans="3:15" ht="15.75" customHeight="1">
      <c r="C111" s="114"/>
      <c r="O111" s="71"/>
    </row>
    <row r="112" spans="3:15" ht="15.75" customHeight="1">
      <c r="C112" s="114"/>
      <c r="O112" s="71"/>
    </row>
    <row r="113" spans="3:15" ht="15.75" customHeight="1">
      <c r="C113" s="114"/>
      <c r="O113" s="71"/>
    </row>
    <row r="114" spans="3:15" ht="15.75" customHeight="1">
      <c r="C114" s="114"/>
      <c r="O114" s="71"/>
    </row>
    <row r="115" spans="3:15" ht="15.75" customHeight="1">
      <c r="C115" s="114"/>
      <c r="O115" s="71"/>
    </row>
    <row r="116" spans="3:15" ht="15.75" customHeight="1">
      <c r="C116" s="114"/>
      <c r="O116" s="71"/>
    </row>
    <row r="117" spans="3:15" ht="15.75" customHeight="1">
      <c r="C117" s="114"/>
      <c r="O117" s="71"/>
    </row>
    <row r="118" spans="3:15" ht="15.75" customHeight="1">
      <c r="C118" s="114"/>
      <c r="O118" s="71"/>
    </row>
    <row r="119" spans="3:15" ht="15.75" customHeight="1">
      <c r="C119" s="114"/>
      <c r="O119" s="71"/>
    </row>
    <row r="120" spans="3:15" ht="15.75" customHeight="1">
      <c r="C120" s="114"/>
      <c r="O120" s="71"/>
    </row>
    <row r="121" spans="3:15" ht="15.75" customHeight="1">
      <c r="C121" s="114"/>
      <c r="O121" s="71"/>
    </row>
    <row r="122" spans="3:15" ht="15.75" customHeight="1">
      <c r="C122" s="114"/>
      <c r="O122" s="71"/>
    </row>
    <row r="123" spans="3:15" ht="15.75" customHeight="1">
      <c r="C123" s="114"/>
      <c r="O123" s="71"/>
    </row>
    <row r="124" spans="3:15" ht="15.75" customHeight="1">
      <c r="C124" s="114"/>
      <c r="O124" s="71"/>
    </row>
    <row r="125" spans="3:15" ht="15.75" customHeight="1">
      <c r="C125" s="114"/>
      <c r="O125" s="71"/>
    </row>
    <row r="126" spans="3:15" ht="15.75" customHeight="1">
      <c r="C126" s="114"/>
      <c r="O126" s="71"/>
    </row>
    <row r="127" spans="3:15" ht="15.75" customHeight="1">
      <c r="C127" s="114"/>
      <c r="O127" s="71"/>
    </row>
    <row r="128" spans="3:15" ht="15.75" customHeight="1">
      <c r="C128" s="114"/>
      <c r="O128" s="71"/>
    </row>
    <row r="129" spans="3:15" ht="15.75" customHeight="1">
      <c r="C129" s="114"/>
      <c r="O129" s="71"/>
    </row>
    <row r="130" spans="3:15" ht="15.75" customHeight="1">
      <c r="C130" s="114"/>
      <c r="O130" s="71"/>
    </row>
    <row r="131" spans="3:15" ht="15.75" customHeight="1">
      <c r="C131" s="114"/>
      <c r="O131" s="71"/>
    </row>
    <row r="132" spans="3:15" ht="15.75" customHeight="1">
      <c r="C132" s="114"/>
      <c r="O132" s="71"/>
    </row>
    <row r="133" spans="3:15" ht="15.75" customHeight="1">
      <c r="C133" s="114"/>
      <c r="O133" s="71"/>
    </row>
    <row r="134" spans="3:15" ht="15.75" customHeight="1">
      <c r="C134" s="114"/>
      <c r="O134" s="71"/>
    </row>
    <row r="135" spans="3:15" ht="15.75" customHeight="1">
      <c r="C135" s="114"/>
      <c r="O135" s="71"/>
    </row>
    <row r="136" spans="3:15" ht="15.75" customHeight="1">
      <c r="C136" s="114"/>
      <c r="O136" s="71"/>
    </row>
    <row r="137" spans="3:15" ht="15.75" customHeight="1">
      <c r="C137" s="114"/>
      <c r="O137" s="71"/>
    </row>
    <row r="138" spans="3:15" ht="15.75" customHeight="1">
      <c r="C138" s="114"/>
      <c r="O138" s="71"/>
    </row>
    <row r="139" spans="3:15" ht="15.75" customHeight="1">
      <c r="C139" s="114"/>
      <c r="O139" s="71"/>
    </row>
    <row r="140" spans="3:15" ht="15.75" customHeight="1">
      <c r="C140" s="114"/>
      <c r="O140" s="71"/>
    </row>
    <row r="141" spans="3:15" ht="15.75" customHeight="1">
      <c r="C141" s="114"/>
      <c r="O141" s="71"/>
    </row>
    <row r="142" spans="3:15" ht="15.75" customHeight="1">
      <c r="C142" s="114"/>
      <c r="O142" s="71"/>
    </row>
    <row r="143" spans="3:15" ht="15.75" customHeight="1">
      <c r="C143" s="114"/>
      <c r="O143" s="71"/>
    </row>
    <row r="144" spans="3:15" ht="15.75" customHeight="1">
      <c r="C144" s="114"/>
      <c r="O144" s="71"/>
    </row>
    <row r="145" spans="3:15" ht="15.75" customHeight="1">
      <c r="C145" s="114"/>
      <c r="O145" s="71"/>
    </row>
    <row r="146" spans="3:15" ht="15.75" customHeight="1">
      <c r="C146" s="114"/>
      <c r="O146" s="71"/>
    </row>
    <row r="147" spans="3:15" ht="15.75" customHeight="1">
      <c r="C147" s="114"/>
      <c r="O147" s="71"/>
    </row>
    <row r="148" spans="3:15" ht="15.75" customHeight="1">
      <c r="C148" s="114"/>
      <c r="O148" s="71"/>
    </row>
    <row r="149" spans="3:15" ht="15.75" customHeight="1">
      <c r="C149" s="114"/>
      <c r="O149" s="71"/>
    </row>
    <row r="150" spans="3:15" ht="15.75" customHeight="1">
      <c r="C150" s="114"/>
      <c r="O150" s="71"/>
    </row>
    <row r="151" spans="3:15" ht="15.75" customHeight="1">
      <c r="C151" s="114"/>
      <c r="O151" s="71"/>
    </row>
    <row r="152" spans="3:15" ht="15.75" customHeight="1">
      <c r="C152" s="114"/>
      <c r="O152" s="71"/>
    </row>
    <row r="153" spans="3:15" ht="15.75" customHeight="1">
      <c r="C153" s="114"/>
      <c r="O153" s="71"/>
    </row>
    <row r="154" spans="3:15" ht="15.75" customHeight="1">
      <c r="C154" s="114"/>
      <c r="O154" s="71"/>
    </row>
    <row r="155" spans="3:15" ht="15.75" customHeight="1">
      <c r="C155" s="114"/>
      <c r="O155" s="71"/>
    </row>
    <row r="156" spans="3:15" ht="15.75" customHeight="1">
      <c r="C156" s="114"/>
      <c r="O156" s="71"/>
    </row>
    <row r="157" spans="3:15" ht="15.75" customHeight="1">
      <c r="C157" s="114"/>
      <c r="O157" s="71"/>
    </row>
    <row r="158" spans="3:15" ht="15.75" customHeight="1">
      <c r="C158" s="114"/>
      <c r="O158" s="71"/>
    </row>
    <row r="159" spans="3:15" ht="15.75" customHeight="1">
      <c r="C159" s="114"/>
      <c r="O159" s="71"/>
    </row>
    <row r="160" spans="3:15" ht="15.75" customHeight="1">
      <c r="C160" s="114"/>
      <c r="O160" s="71"/>
    </row>
    <row r="161" spans="3:15" ht="15.75" customHeight="1">
      <c r="C161" s="114"/>
      <c r="O161" s="71"/>
    </row>
    <row r="162" spans="3:15" ht="15.75" customHeight="1">
      <c r="C162" s="114"/>
      <c r="O162" s="71"/>
    </row>
    <row r="163" spans="3:15" ht="15.75" customHeight="1">
      <c r="C163" s="114"/>
      <c r="O163" s="71"/>
    </row>
    <row r="164" spans="3:15" ht="15.75" customHeight="1">
      <c r="C164" s="114"/>
      <c r="O164" s="71"/>
    </row>
    <row r="165" spans="3:15" ht="15.75" customHeight="1">
      <c r="C165" s="114"/>
      <c r="O165" s="71"/>
    </row>
    <row r="166" spans="3:15" ht="15.75" customHeight="1">
      <c r="C166" s="114"/>
      <c r="O166" s="71"/>
    </row>
    <row r="167" spans="3:15" ht="15.75" customHeight="1">
      <c r="C167" s="114"/>
      <c r="O167" s="71"/>
    </row>
    <row r="168" spans="3:15" ht="15.75" customHeight="1">
      <c r="C168" s="114"/>
      <c r="O168" s="71"/>
    </row>
    <row r="169" spans="3:15" ht="15.75" customHeight="1">
      <c r="C169" s="114"/>
      <c r="O169" s="71"/>
    </row>
    <row r="170" spans="3:15" ht="15.75" customHeight="1">
      <c r="C170" s="114"/>
      <c r="O170" s="71"/>
    </row>
    <row r="171" spans="3:15" ht="15.75" customHeight="1">
      <c r="C171" s="114"/>
      <c r="O171" s="71"/>
    </row>
    <row r="172" spans="3:15" ht="15.75" customHeight="1">
      <c r="C172" s="114"/>
      <c r="O172" s="71"/>
    </row>
    <row r="173" spans="3:15" ht="15.75" customHeight="1">
      <c r="C173" s="114"/>
      <c r="O173" s="71"/>
    </row>
    <row r="174" spans="3:15" ht="15.75" customHeight="1">
      <c r="C174" s="114"/>
      <c r="O174" s="71"/>
    </row>
    <row r="175" spans="3:15" ht="15.75" customHeight="1">
      <c r="C175" s="114"/>
      <c r="O175" s="71"/>
    </row>
    <row r="176" spans="3:15" ht="15.75" customHeight="1">
      <c r="C176" s="114"/>
      <c r="O176" s="71"/>
    </row>
    <row r="177" spans="3:15" ht="15.75" customHeight="1">
      <c r="C177" s="114"/>
      <c r="O177" s="71"/>
    </row>
    <row r="178" spans="3:15" ht="15.75" customHeight="1">
      <c r="C178" s="114"/>
      <c r="O178" s="71"/>
    </row>
    <row r="179" spans="3:15" ht="15.75" customHeight="1">
      <c r="C179" s="114"/>
      <c r="O179" s="71"/>
    </row>
    <row r="180" spans="3:15" ht="15.75" customHeight="1">
      <c r="C180" s="114"/>
      <c r="O180" s="71"/>
    </row>
    <row r="181" spans="3:15" ht="15.75" customHeight="1">
      <c r="C181" s="114"/>
      <c r="O181" s="71"/>
    </row>
    <row r="182" spans="3:15" ht="15.75" customHeight="1">
      <c r="C182" s="114"/>
      <c r="O182" s="71"/>
    </row>
    <row r="183" spans="3:15" ht="15.75" customHeight="1">
      <c r="C183" s="114"/>
      <c r="O183" s="71"/>
    </row>
    <row r="184" spans="3:15" ht="15.75" customHeight="1">
      <c r="C184" s="114"/>
      <c r="O184" s="71"/>
    </row>
    <row r="185" spans="3:15" ht="15.75" customHeight="1">
      <c r="C185" s="114"/>
      <c r="O185" s="71"/>
    </row>
    <row r="186" spans="3:15" ht="15.75" customHeight="1">
      <c r="C186" s="114"/>
      <c r="O186" s="71"/>
    </row>
    <row r="187" spans="3:15" ht="15.75" customHeight="1">
      <c r="C187" s="114"/>
      <c r="O187" s="71"/>
    </row>
    <row r="188" spans="3:15" ht="15.75" customHeight="1">
      <c r="C188" s="114"/>
      <c r="O188" s="71"/>
    </row>
    <row r="189" spans="3:15" ht="15.75" customHeight="1">
      <c r="C189" s="114"/>
      <c r="O189" s="71"/>
    </row>
    <row r="190" spans="3:15" ht="15.75" customHeight="1">
      <c r="C190" s="114"/>
      <c r="O190" s="71"/>
    </row>
    <row r="191" spans="3:15" ht="15.75" customHeight="1">
      <c r="C191" s="114"/>
      <c r="O191" s="71"/>
    </row>
    <row r="192" spans="3:15" ht="15.75" customHeight="1">
      <c r="C192" s="114"/>
      <c r="O192" s="71"/>
    </row>
    <row r="193" spans="3:15" ht="15.75" customHeight="1">
      <c r="C193" s="114"/>
      <c r="O193" s="71"/>
    </row>
    <row r="194" spans="3:15" ht="15.75" customHeight="1">
      <c r="C194" s="114"/>
      <c r="O194" s="71"/>
    </row>
    <row r="195" spans="3:15" ht="15.75" customHeight="1">
      <c r="C195" s="114"/>
      <c r="O195" s="71"/>
    </row>
    <row r="196" spans="3:15" ht="15.75" customHeight="1">
      <c r="C196" s="114"/>
      <c r="O196" s="71"/>
    </row>
    <row r="197" spans="3:15" ht="15.75" customHeight="1">
      <c r="C197" s="114"/>
      <c r="O197" s="71"/>
    </row>
    <row r="198" spans="3:15" ht="15.75" customHeight="1">
      <c r="C198" s="114"/>
      <c r="O198" s="71"/>
    </row>
    <row r="199" spans="3:15" ht="15.75" customHeight="1">
      <c r="C199" s="114"/>
      <c r="O199" s="71"/>
    </row>
    <row r="200" spans="3:15" ht="15.75" customHeight="1">
      <c r="C200" s="114"/>
      <c r="O200" s="71"/>
    </row>
    <row r="201" spans="3:15" ht="15.75" customHeight="1">
      <c r="C201" s="114"/>
      <c r="O201" s="71"/>
    </row>
    <row r="202" spans="3:15" ht="15.75" customHeight="1">
      <c r="C202" s="114"/>
      <c r="O202" s="71"/>
    </row>
    <row r="203" spans="3:15" ht="15.75" customHeight="1">
      <c r="C203" s="114"/>
      <c r="O203" s="71"/>
    </row>
    <row r="204" spans="3:15" ht="15.75" customHeight="1">
      <c r="C204" s="114"/>
      <c r="O204" s="71"/>
    </row>
    <row r="205" spans="3:15" ht="15.75" customHeight="1">
      <c r="C205" s="114"/>
      <c r="O205" s="71"/>
    </row>
    <row r="206" spans="3:15" ht="15.75" customHeight="1">
      <c r="C206" s="114"/>
      <c r="O206" s="71"/>
    </row>
    <row r="207" spans="3:15" ht="15.75" customHeight="1">
      <c r="C207" s="114"/>
      <c r="O207" s="71"/>
    </row>
    <row r="208" spans="3:15" ht="15.75" customHeight="1">
      <c r="C208" s="114"/>
      <c r="O208" s="71"/>
    </row>
    <row r="209" spans="3:15" ht="15.75" customHeight="1">
      <c r="C209" s="114"/>
      <c r="O209" s="71"/>
    </row>
    <row r="210" spans="3:15" ht="15.75" customHeight="1">
      <c r="C210" s="114"/>
      <c r="O210" s="71"/>
    </row>
    <row r="211" spans="3:15" ht="15.75" customHeight="1">
      <c r="C211" s="114"/>
      <c r="O211" s="71"/>
    </row>
    <row r="212" spans="3:15" ht="15.75" customHeight="1">
      <c r="C212" s="114"/>
      <c r="O212" s="71"/>
    </row>
    <row r="213" spans="3:15" ht="15.75" customHeight="1">
      <c r="C213" s="114"/>
      <c r="O213" s="71"/>
    </row>
    <row r="214" spans="3:15" ht="15.75" customHeight="1">
      <c r="C214" s="114"/>
      <c r="O214" s="71"/>
    </row>
    <row r="215" spans="3:15" ht="15.75" customHeight="1">
      <c r="C215" s="114"/>
      <c r="O215" s="71"/>
    </row>
    <row r="216" spans="3:15" ht="15.75" customHeight="1">
      <c r="C216" s="114"/>
      <c r="O216" s="71"/>
    </row>
    <row r="217" spans="3:15" ht="15.75" customHeight="1">
      <c r="C217" s="114"/>
      <c r="O217" s="71"/>
    </row>
    <row r="218" spans="3:15" ht="15.75" customHeight="1">
      <c r="C218" s="114"/>
      <c r="O218" s="71"/>
    </row>
    <row r="219" spans="3:15" ht="15.75" customHeight="1">
      <c r="C219" s="114"/>
      <c r="O219" s="71"/>
    </row>
    <row r="220" spans="3:15" ht="15.75" customHeight="1">
      <c r="C220" s="114"/>
      <c r="O220" s="71"/>
    </row>
    <row r="221" spans="3:15" ht="15.75" customHeight="1">
      <c r="C221" s="114"/>
      <c r="O221" s="71"/>
    </row>
    <row r="222" spans="3:15" ht="15.75" customHeight="1">
      <c r="C222" s="114"/>
      <c r="O222" s="71"/>
    </row>
    <row r="223" spans="3:15" ht="15.75" customHeight="1">
      <c r="C223" s="114"/>
      <c r="O223" s="71"/>
    </row>
    <row r="224" spans="3:15" ht="15.75" customHeight="1">
      <c r="C224" s="114"/>
      <c r="O224" s="71"/>
    </row>
    <row r="225" spans="3:15" ht="15.75" customHeight="1">
      <c r="C225" s="114"/>
      <c r="O225" s="71"/>
    </row>
    <row r="226" spans="3:15" ht="15.75" customHeight="1">
      <c r="C226" s="114"/>
      <c r="O226" s="71"/>
    </row>
    <row r="227" spans="3:15" ht="15.75" customHeight="1">
      <c r="C227" s="114"/>
      <c r="O227" s="71"/>
    </row>
    <row r="228" spans="3:15" ht="15.75" customHeight="1">
      <c r="C228" s="114"/>
      <c r="O228" s="71"/>
    </row>
    <row r="229" spans="3:15" ht="15.75" customHeight="1">
      <c r="C229" s="114"/>
      <c r="O229" s="71"/>
    </row>
    <row r="230" spans="3:15" ht="15.75" customHeight="1">
      <c r="C230" s="114"/>
      <c r="O230" s="71"/>
    </row>
    <row r="231" spans="3:15" ht="15.75" customHeight="1">
      <c r="C231" s="114"/>
      <c r="O231" s="71"/>
    </row>
    <row r="232" spans="3:15" ht="15.75" customHeight="1">
      <c r="C232" s="114"/>
      <c r="O232" s="71"/>
    </row>
    <row r="233" spans="3:15" ht="15.75" customHeight="1">
      <c r="C233" s="114"/>
      <c r="O233" s="71"/>
    </row>
    <row r="234" spans="3:15" ht="15.75" customHeight="1">
      <c r="C234" s="114"/>
      <c r="O234" s="71"/>
    </row>
    <row r="235" spans="3:15" ht="15.75" customHeight="1">
      <c r="C235" s="114"/>
      <c r="O235" s="71"/>
    </row>
    <row r="236" spans="3:15" ht="15.75" customHeight="1">
      <c r="C236" s="114"/>
      <c r="O236" s="71"/>
    </row>
    <row r="237" spans="3:15" ht="15.75" customHeight="1">
      <c r="C237" s="114"/>
      <c r="O237" s="71"/>
    </row>
    <row r="238" spans="3:15" ht="15.75" customHeight="1">
      <c r="C238" s="114"/>
      <c r="O238" s="71"/>
    </row>
    <row r="239" spans="3:15" ht="15.75" customHeight="1">
      <c r="C239" s="114"/>
      <c r="O239" s="71"/>
    </row>
    <row r="240" spans="3:15" ht="15.75" customHeight="1">
      <c r="C240" s="114"/>
      <c r="O240" s="71"/>
    </row>
    <row r="241" spans="3:15" ht="15.75" customHeight="1">
      <c r="C241" s="114"/>
      <c r="O241" s="71"/>
    </row>
    <row r="242" spans="3:15" ht="15.75" customHeight="1">
      <c r="C242" s="114"/>
      <c r="O242" s="71"/>
    </row>
    <row r="243" spans="3:15" ht="15.75" customHeight="1">
      <c r="C243" s="114"/>
      <c r="O243" s="71"/>
    </row>
    <row r="244" spans="3:15" ht="15.75" customHeight="1">
      <c r="C244" s="114"/>
      <c r="O244" s="71"/>
    </row>
    <row r="245" spans="3:15" ht="15.75" customHeight="1">
      <c r="C245" s="114"/>
      <c r="O245" s="71"/>
    </row>
    <row r="246" spans="3:15" ht="15.75" customHeight="1">
      <c r="C246" s="114"/>
      <c r="O246" s="71"/>
    </row>
    <row r="247" spans="3:15" ht="15.75" customHeight="1">
      <c r="C247" s="114"/>
      <c r="O247" s="71"/>
    </row>
    <row r="248" spans="3:15" ht="15.75" customHeight="1">
      <c r="C248" s="114"/>
      <c r="O248" s="71"/>
    </row>
    <row r="249" spans="3:15" ht="15.75" customHeight="1">
      <c r="C249" s="114"/>
      <c r="O249" s="71"/>
    </row>
    <row r="250" spans="3:15" ht="15.75" customHeight="1">
      <c r="C250" s="114"/>
      <c r="O250" s="71"/>
    </row>
    <row r="251" spans="3:15" ht="15.75" customHeight="1">
      <c r="C251" s="114"/>
      <c r="O251" s="71"/>
    </row>
    <row r="252" spans="3:15" ht="15.75" customHeight="1">
      <c r="C252" s="114"/>
      <c r="O252" s="71"/>
    </row>
    <row r="253" spans="3:15" ht="15.75" customHeight="1">
      <c r="C253" s="114"/>
      <c r="O253" s="71"/>
    </row>
    <row r="254" spans="3:15" ht="15.75" customHeight="1">
      <c r="C254" s="114"/>
      <c r="O254" s="71"/>
    </row>
    <row r="255" spans="3:15" ht="15.75" customHeight="1">
      <c r="C255" s="114"/>
      <c r="O255" s="71"/>
    </row>
    <row r="256" spans="3:15" ht="15.75" customHeight="1">
      <c r="C256" s="114"/>
      <c r="O256" s="71"/>
    </row>
    <row r="257" spans="3:15" ht="15.75" customHeight="1">
      <c r="C257" s="114"/>
      <c r="O257" s="71"/>
    </row>
    <row r="258" spans="3:15" ht="15.75" customHeight="1">
      <c r="C258" s="114"/>
      <c r="O258" s="71"/>
    </row>
    <row r="259" spans="3:15" ht="15.75" customHeight="1">
      <c r="C259" s="114"/>
      <c r="O259" s="71"/>
    </row>
    <row r="260" spans="3:15" ht="15.75" customHeight="1">
      <c r="C260" s="114"/>
      <c r="O260" s="71"/>
    </row>
    <row r="261" spans="3:15" ht="15.75" customHeight="1">
      <c r="C261" s="114"/>
      <c r="O261" s="71"/>
    </row>
    <row r="262" spans="3:15" ht="15.75" customHeight="1">
      <c r="C262" s="114"/>
      <c r="O262" s="71"/>
    </row>
    <row r="263" spans="3:15" ht="15.75" customHeight="1">
      <c r="C263" s="114"/>
      <c r="O263" s="71"/>
    </row>
    <row r="264" spans="3:15" ht="15.75" customHeight="1">
      <c r="C264" s="114"/>
      <c r="O264" s="71"/>
    </row>
    <row r="265" spans="3:15" ht="15.75" customHeight="1">
      <c r="C265" s="114"/>
      <c r="O265" s="71"/>
    </row>
    <row r="266" spans="3:15" ht="15.75" customHeight="1">
      <c r="C266" s="114"/>
      <c r="O266" s="71"/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</sheetData>
  <mergeCells count="5">
    <mergeCell ref="A2:A69"/>
    <mergeCell ref="B2:B69"/>
    <mergeCell ref="C2:C69"/>
    <mergeCell ref="A70:B70"/>
    <mergeCell ref="C70:H70"/>
  </mergeCells>
  <printOptions gridLines="1"/>
  <pageMargins left="0.7900000000000001" right="0.7900000000000001" top="0.71" bottom="0.39000000000000007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x384341</cp:lastModifiedBy>
  <dcterms:created xsi:type="dcterms:W3CDTF">2019-10-30T13:53:22Z</dcterms:created>
  <dcterms:modified xsi:type="dcterms:W3CDTF">2019-11-08T17:37:20Z</dcterms:modified>
  <cp:category/>
  <cp:version/>
  <cp:contentType/>
  <cp:contentStatus/>
</cp:coreProperties>
</file>