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893258\Downloads\Dados\FEV\Infecções sexualmente transmissíveis\"/>
    </mc:Choice>
  </mc:AlternateContent>
  <xr:revisionPtr revIDLastSave="0" documentId="13_ncr:1_{9890AA5A-B6F6-4DF3-9529-E53EC2693DBA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ids total" sheetId="1" r:id="rId1"/>
    <sheet name="Gestante HIV" sheetId="2" r:id="rId2"/>
    <sheet name="Sifilis gestante" sheetId="3" r:id="rId3"/>
    <sheet name="Sífilis Congênita" sheetId="4" r:id="rId4"/>
    <sheet name="POP_NASC VIVOS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E50" i="1"/>
  <c r="C50" i="1"/>
  <c r="E48" i="5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5" i="4"/>
  <c r="C22" i="4"/>
  <c r="B23" i="4"/>
  <c r="C23" i="3"/>
  <c r="C6" i="3"/>
  <c r="B24" i="3"/>
  <c r="G47" i="1"/>
  <c r="G48" i="1"/>
  <c r="G49" i="1"/>
  <c r="E47" i="1"/>
  <c r="E48" i="1"/>
  <c r="E49" i="1"/>
  <c r="C47" i="1"/>
  <c r="C48" i="1"/>
  <c r="C49" i="1"/>
  <c r="E42" i="5"/>
  <c r="E43" i="5"/>
  <c r="E44" i="5"/>
  <c r="E45" i="5"/>
  <c r="E46" i="5"/>
  <c r="E47" i="5"/>
  <c r="C23" i="2" l="1"/>
  <c r="B24" i="2"/>
  <c r="D51" i="1" l="1"/>
  <c r="F50" i="1"/>
  <c r="F51" i="1"/>
  <c r="H50" i="1"/>
  <c r="C20" i="2"/>
  <c r="C20" i="3"/>
  <c r="C19" i="4"/>
  <c r="C21" i="2"/>
  <c r="C22" i="2"/>
  <c r="F48" i="1"/>
  <c r="F49" i="1"/>
  <c r="C20" i="4"/>
  <c r="C21" i="4"/>
  <c r="C21" i="3"/>
  <c r="C22" i="3"/>
  <c r="B51" i="1"/>
  <c r="H49" i="1"/>
  <c r="F47" i="1"/>
  <c r="F46" i="1"/>
  <c r="G46" i="1" s="1"/>
  <c r="C18" i="4"/>
  <c r="C17" i="4"/>
  <c r="C6" i="4"/>
  <c r="C7" i="4"/>
  <c r="C8" i="4"/>
  <c r="C9" i="4"/>
  <c r="C10" i="4"/>
  <c r="C11" i="4"/>
  <c r="C12" i="4"/>
  <c r="C13" i="4"/>
  <c r="C14" i="4"/>
  <c r="C15" i="4"/>
  <c r="C16" i="4"/>
  <c r="C19" i="3"/>
  <c r="C18" i="3"/>
  <c r="C46" i="1"/>
  <c r="H40" i="1"/>
  <c r="H41" i="1"/>
  <c r="H42" i="1"/>
  <c r="H43" i="1"/>
  <c r="H44" i="1"/>
  <c r="H45" i="1"/>
  <c r="H46" i="1"/>
  <c r="H47" i="1"/>
  <c r="H48" i="1"/>
  <c r="F40" i="1"/>
  <c r="F41" i="1"/>
  <c r="F42" i="1"/>
  <c r="F43" i="1"/>
  <c r="G43" i="1"/>
  <c r="F44" i="1"/>
  <c r="F45" i="1"/>
  <c r="G45" i="1"/>
  <c r="E40" i="1"/>
  <c r="E41" i="1"/>
  <c r="E42" i="1"/>
  <c r="E43" i="1"/>
  <c r="E44" i="1"/>
  <c r="E45" i="1"/>
  <c r="E46" i="1"/>
  <c r="C40" i="1"/>
  <c r="C41" i="1"/>
  <c r="C42" i="1"/>
  <c r="C43" i="1"/>
  <c r="C44" i="1"/>
  <c r="C45" i="1"/>
  <c r="C6" i="1"/>
  <c r="E6" i="1"/>
  <c r="F6" i="1"/>
  <c r="E7" i="1"/>
  <c r="F7" i="1"/>
  <c r="C8" i="1"/>
  <c r="E8" i="1"/>
  <c r="F8" i="1"/>
  <c r="C9" i="1"/>
  <c r="E9" i="1"/>
  <c r="F9" i="1"/>
  <c r="G9" i="1"/>
  <c r="H9" i="1"/>
  <c r="C10" i="1"/>
  <c r="E10" i="1"/>
  <c r="F10" i="1"/>
  <c r="H10" i="1"/>
  <c r="C11" i="1"/>
  <c r="E11" i="1"/>
  <c r="F11" i="1"/>
  <c r="G11" i="1"/>
  <c r="H11" i="1"/>
  <c r="C12" i="1"/>
  <c r="E12" i="1"/>
  <c r="F12" i="1"/>
  <c r="H12" i="1"/>
  <c r="C13" i="1"/>
  <c r="E13" i="1"/>
  <c r="F13" i="1"/>
  <c r="H13" i="1"/>
  <c r="C14" i="1"/>
  <c r="E14" i="1"/>
  <c r="F14" i="1"/>
  <c r="H14" i="1"/>
  <c r="C15" i="1"/>
  <c r="E15" i="1"/>
  <c r="F15" i="1"/>
  <c r="H15" i="1"/>
  <c r="C16" i="1"/>
  <c r="E16" i="1"/>
  <c r="F16" i="1"/>
  <c r="H16" i="1"/>
  <c r="C17" i="1"/>
  <c r="E17" i="1"/>
  <c r="F17" i="1"/>
  <c r="G17" i="1"/>
  <c r="H17" i="1"/>
  <c r="C18" i="1"/>
  <c r="E18" i="1"/>
  <c r="F18" i="1"/>
  <c r="H18" i="1"/>
  <c r="C19" i="1"/>
  <c r="E19" i="1"/>
  <c r="F19" i="1"/>
  <c r="G19" i="1"/>
  <c r="H19" i="1"/>
  <c r="C20" i="1"/>
  <c r="E20" i="1"/>
  <c r="F20" i="1"/>
  <c r="H20" i="1"/>
  <c r="C21" i="1"/>
  <c r="E21" i="1"/>
  <c r="F21" i="1"/>
  <c r="G21" i="1"/>
  <c r="H21" i="1"/>
  <c r="C22" i="1"/>
  <c r="E22" i="1"/>
  <c r="F22" i="1"/>
  <c r="G22" i="1"/>
  <c r="H22" i="1"/>
  <c r="C23" i="1"/>
  <c r="E23" i="1"/>
  <c r="F23" i="1"/>
  <c r="H23" i="1"/>
  <c r="C24" i="1"/>
  <c r="E24" i="1"/>
  <c r="F24" i="1"/>
  <c r="G24" i="1"/>
  <c r="H24" i="1"/>
  <c r="C25" i="1"/>
  <c r="E25" i="1"/>
  <c r="F25" i="1"/>
  <c r="H25" i="1"/>
  <c r="C26" i="1"/>
  <c r="E26" i="1"/>
  <c r="F26" i="1"/>
  <c r="H26" i="1"/>
  <c r="C27" i="1"/>
  <c r="E27" i="1"/>
  <c r="F27" i="1"/>
  <c r="H27" i="1"/>
  <c r="C28" i="1"/>
  <c r="E28" i="1"/>
  <c r="F28" i="1"/>
  <c r="H28" i="1"/>
  <c r="C29" i="1"/>
  <c r="E29" i="1"/>
  <c r="F29" i="1"/>
  <c r="G29" i="1"/>
  <c r="H29" i="1"/>
  <c r="C30" i="1"/>
  <c r="E30" i="1"/>
  <c r="F30" i="1"/>
  <c r="H30" i="1"/>
  <c r="C31" i="1"/>
  <c r="E31" i="1"/>
  <c r="F31" i="1"/>
  <c r="G31" i="1"/>
  <c r="H31" i="1"/>
  <c r="C32" i="1"/>
  <c r="E32" i="1"/>
  <c r="F32" i="1"/>
  <c r="G32" i="1"/>
  <c r="H32" i="1"/>
  <c r="C33" i="1"/>
  <c r="E33" i="1"/>
  <c r="F33" i="1"/>
  <c r="H33" i="1"/>
  <c r="C34" i="1"/>
  <c r="E34" i="1"/>
  <c r="F34" i="1"/>
  <c r="G34" i="1"/>
  <c r="H34" i="1"/>
  <c r="C35" i="1"/>
  <c r="E35" i="1"/>
  <c r="F35" i="1"/>
  <c r="H35" i="1"/>
  <c r="C36" i="1"/>
  <c r="E36" i="1"/>
  <c r="F36" i="1"/>
  <c r="H36" i="1"/>
  <c r="C37" i="1"/>
  <c r="E37" i="1"/>
  <c r="F37" i="1"/>
  <c r="G37" i="1" s="1"/>
  <c r="H37" i="1"/>
  <c r="C38" i="1"/>
  <c r="E38" i="1"/>
  <c r="F38" i="1"/>
  <c r="H38" i="1"/>
  <c r="C39" i="1"/>
  <c r="E39" i="1"/>
  <c r="F39" i="1"/>
  <c r="G39" i="1"/>
  <c r="H39" i="1"/>
  <c r="E4" i="5"/>
  <c r="G6" i="1" s="1"/>
  <c r="E5" i="5"/>
  <c r="G7" i="1" s="1"/>
  <c r="E6" i="5"/>
  <c r="G8" i="1" s="1"/>
  <c r="E7" i="5"/>
  <c r="E8" i="5"/>
  <c r="G10" i="1" s="1"/>
  <c r="E9" i="5"/>
  <c r="E10" i="5"/>
  <c r="G12" i="1" s="1"/>
  <c r="E11" i="5"/>
  <c r="E12" i="5"/>
  <c r="G14" i="1" s="1"/>
  <c r="E13" i="5"/>
  <c r="E14" i="5"/>
  <c r="G16" i="1"/>
  <c r="E15" i="5"/>
  <c r="E16" i="5"/>
  <c r="E17" i="5"/>
  <c r="E18" i="5"/>
  <c r="G20" i="1" s="1"/>
  <c r="E19" i="5"/>
  <c r="E20" i="5"/>
  <c r="E21" i="5"/>
  <c r="G23" i="1"/>
  <c r="E22" i="5"/>
  <c r="E23" i="5"/>
  <c r="G25" i="1" s="1"/>
  <c r="E24" i="5"/>
  <c r="G26" i="1" s="1"/>
  <c r="E25" i="5"/>
  <c r="G27" i="1" s="1"/>
  <c r="E26" i="5"/>
  <c r="G28" i="1" s="1"/>
  <c r="E27" i="5"/>
  <c r="E28" i="5"/>
  <c r="G30" i="1" s="1"/>
  <c r="E29" i="5"/>
  <c r="E30" i="5"/>
  <c r="E31" i="5"/>
  <c r="G33" i="1"/>
  <c r="E32" i="5"/>
  <c r="E33" i="5"/>
  <c r="G35" i="1" s="1"/>
  <c r="E34" i="5"/>
  <c r="G36" i="1"/>
  <c r="E35" i="5"/>
  <c r="E36" i="5"/>
  <c r="E37" i="5"/>
  <c r="E38" i="5"/>
  <c r="G40" i="1" s="1"/>
  <c r="E39" i="5"/>
  <c r="E40" i="5"/>
  <c r="E41" i="5"/>
  <c r="G44" i="1"/>
  <c r="C7" i="3"/>
  <c r="C8" i="3"/>
  <c r="C9" i="3"/>
  <c r="C10" i="3"/>
  <c r="C11" i="3"/>
  <c r="C12" i="3"/>
  <c r="C13" i="3"/>
  <c r="C14" i="3"/>
  <c r="C15" i="3"/>
  <c r="C16" i="3"/>
  <c r="C17" i="3"/>
  <c r="G13" i="1" l="1"/>
  <c r="G18" i="1"/>
  <c r="G42" i="1"/>
  <c r="G15" i="1"/>
  <c r="G41" i="1"/>
  <c r="G38" i="1"/>
</calcChain>
</file>

<file path=xl/sharedStrings.xml><?xml version="1.0" encoding="utf-8"?>
<sst xmlns="http://schemas.openxmlformats.org/spreadsheetml/2006/main" count="75" uniqueCount="49">
  <si>
    <t>Ano de diagnóstico</t>
  </si>
  <si>
    <t>Sexo</t>
  </si>
  <si>
    <t>Masculino</t>
  </si>
  <si>
    <t>Feminino</t>
  </si>
  <si>
    <t>Total</t>
  </si>
  <si>
    <t>RAZÃO DE SEXO</t>
  </si>
  <si>
    <t>Nº</t>
  </si>
  <si>
    <t>TD</t>
  </si>
  <si>
    <t>Masc/Fem</t>
  </si>
  <si>
    <t>-</t>
  </si>
  <si>
    <t>*TD por 100 mil habitantes</t>
  </si>
  <si>
    <t xml:space="preserve">* Taxa de detecção por 1.000 nascidos vivos (NV) </t>
  </si>
  <si>
    <t>CI</t>
  </si>
  <si>
    <t>POPULAÇÃO SEADE</t>
  </si>
  <si>
    <t>MASC</t>
  </si>
  <si>
    <t>FEM</t>
  </si>
  <si>
    <t xml:space="preserve">* CI por 1.000 nascidos vivos (NV) </t>
  </si>
  <si>
    <t>Número de casos</t>
  </si>
  <si>
    <t>Fontes: SINANNET - DVE/COVISA, Fundação SEADE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</si>
  <si>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</si>
  <si>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</si>
  <si>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</si>
  <si>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</si>
  <si>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</si>
  <si>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</si>
  <si>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</si>
  <si>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</si>
  <si>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</si>
  <si>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</si>
  <si>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</si>
  <si>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</si>
  <si>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 xml:space="preserve">Fontes: Sinan - DVE/Covisa; SINASC/CEInfo/SMS-SP </t>
  </si>
  <si>
    <t>2019</t>
  </si>
  <si>
    <t>2020</t>
  </si>
  <si>
    <t>2021</t>
  </si>
  <si>
    <t>2022</t>
  </si>
  <si>
    <t>**Dados preliminares até 05/02/2024, sujeitos a revisão.</t>
  </si>
  <si>
    <t>atualizado em 05/02/2024 (estimativa)</t>
  </si>
  <si>
    <t>atualizado       em           05/02/2024</t>
  </si>
  <si>
    <t xml:space="preserve">atualizado    em   05/02/2024 </t>
  </si>
  <si>
    <t>** Dados provisórios até 05/02/2024, sujeitos a revisão.</t>
  </si>
  <si>
    <t>ANO</t>
  </si>
  <si>
    <t>NÚMERO DE NASCIDOS VIVOS</t>
  </si>
  <si>
    <t>TOTAL</t>
  </si>
  <si>
    <t>Fonte: SINASC/CEInfo/CIS/SERMAP/SMS/PMSP</t>
  </si>
  <si>
    <r>
      <t>Série histórica de casos e coeficiente de incidência* (CI) de sífilis congênita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>em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menores de 1 ano de idade </t>
    </r>
    <r>
      <rPr>
        <b/>
        <sz val="12"/>
        <color indexed="8"/>
        <rFont val="Calibri"/>
        <family val="2"/>
        <charset val="1"/>
      </rPr>
      <t>- Município de São Paulo - 2007 a 2024**</t>
    </r>
  </si>
  <si>
    <t>Série de casos notificados e taxa de detecção de Sífilis em Gestante de acordo com o ano de diagnóstico - Município de São Paulo - 2007 a 2024**</t>
  </si>
  <si>
    <t>Série histórica de casos notificados e taxa de detecção gestante/parturiente/puérpera portadoras de HIV de acordo com o ano de diagnóstico - Município de São Paulo - 2007 a 2024**</t>
  </si>
  <si>
    <t>Série histórica de casos notificados de aids e taxa de detecção * (TD), segundo sexo e ano de diagnóstico, com razão de sexo - Município de São Paulo - 1980 a 2024**.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</si>
</sst>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\-??_-;_-@_-"/>
    <numFmt numFmtId="165" formatCode="_-* #,##0_-;\-* #,##0_-;_-* \-??_-;_-@_-"/>
    <numFmt numFmtId="166" formatCode="0.0"/>
    <numFmt numFmtId="167" formatCode="#/1"/>
    <numFmt numFmtId="168" formatCode="_-* #,##0.0_-;\-* #,##0.0_-;_-* \-??_-;_-@_-"/>
  </numFmts>
  <fonts count="22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10"/>
      <name val="Calibri"/>
      <family val="2"/>
      <charset val="1"/>
    </font>
    <font>
      <b/>
      <sz val="11"/>
      <color indexed="8"/>
      <name val="Calibri"/>
      <family val="2"/>
      <charset val="1"/>
    </font>
    <font>
      <sz val="9"/>
      <name val="Calibri"/>
      <family val="2"/>
      <charset val="1"/>
    </font>
    <font>
      <b/>
      <sz val="12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2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12"/>
      <color indexed="8"/>
      <name val="Calibri"/>
      <family val="2"/>
    </font>
    <font>
      <sz val="9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  <charset val="1"/>
    </font>
    <font>
      <sz val="9"/>
      <color rgb="FFFF0000"/>
      <name val="Calibri"/>
      <family val="2"/>
    </font>
    <font>
      <sz val="10"/>
      <color rgb="FF000000"/>
      <name val="Trebuchet MS"/>
      <family val="2"/>
    </font>
    <font>
      <sz val="11"/>
      <color rgb="FFFF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Border="0" applyAlignment="0" applyProtection="0"/>
    <xf numFmtId="164" fontId="18" fillId="0" borderId="0" applyBorder="0" applyProtection="0"/>
    <xf numFmtId="164" fontId="18" fillId="0" borderId="0" applyBorder="0" applyProtection="0"/>
  </cellStyleXfs>
  <cellXfs count="10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13" fillId="0" borderId="0" xfId="3" applyNumberFormat="1" applyFont="1" applyBorder="1" applyAlignment="1" applyProtection="1">
      <alignment vertical="center"/>
    </xf>
    <xf numFmtId="165" fontId="13" fillId="0" borderId="2" xfId="3" applyNumberFormat="1" applyFont="1" applyBorder="1" applyAlignment="1" applyProtection="1">
      <alignment vertical="center"/>
    </xf>
    <xf numFmtId="0" fontId="0" fillId="0" borderId="2" xfId="0" applyBorder="1" applyAlignment="1">
      <alignment vertical="center"/>
    </xf>
    <xf numFmtId="167" fontId="0" fillId="0" borderId="2" xfId="0" applyNumberFormat="1" applyBorder="1" applyAlignment="1">
      <alignment horizontal="center" vertical="center"/>
    </xf>
    <xf numFmtId="0" fontId="4" fillId="0" borderId="0" xfId="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9" fillId="2" borderId="0" xfId="0" applyFont="1" applyFill="1" applyAlignment="1">
      <alignment horizontal="left" vertical="center" wrapText="1"/>
    </xf>
    <xf numFmtId="165" fontId="13" fillId="2" borderId="0" xfId="3" applyNumberFormat="1" applyFont="1" applyFill="1" applyBorder="1" applyAlignment="1" applyProtection="1">
      <alignment vertical="center"/>
    </xf>
    <xf numFmtId="165" fontId="0" fillId="2" borderId="0" xfId="0" applyNumberFormat="1" applyFill="1" applyAlignment="1">
      <alignment vertical="center"/>
    </xf>
    <xf numFmtId="165" fontId="13" fillId="0" borderId="3" xfId="3" applyNumberFormat="1" applyFont="1" applyBorder="1" applyAlignment="1" applyProtection="1">
      <alignment vertical="center"/>
    </xf>
    <xf numFmtId="165" fontId="13" fillId="0" borderId="4" xfId="3" applyNumberFormat="1" applyFont="1" applyBorder="1" applyAlignment="1" applyProtection="1">
      <alignment vertical="center"/>
    </xf>
    <xf numFmtId="0" fontId="6" fillId="3" borderId="0" xfId="0" applyFont="1" applyFill="1" applyAlignment="1">
      <alignment horizontal="center" vertical="center"/>
    </xf>
    <xf numFmtId="166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5" xfId="0" applyFill="1" applyBorder="1" applyAlignment="1">
      <alignment vertical="center"/>
    </xf>
    <xf numFmtId="165" fontId="13" fillId="3" borderId="0" xfId="3" applyNumberFormat="1" applyFont="1" applyFill="1" applyBorder="1" applyAlignment="1" applyProtection="1">
      <alignment vertical="center"/>
    </xf>
    <xf numFmtId="166" fontId="0" fillId="3" borderId="0" xfId="0" applyNumberFormat="1" applyFill="1" applyAlignment="1">
      <alignment vertical="center"/>
    </xf>
    <xf numFmtId="167" fontId="0" fillId="3" borderId="0" xfId="0" applyNumberFormat="1" applyFill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11" fillId="3" borderId="0" xfId="2" applyNumberFormat="1" applyFont="1" applyFill="1" applyAlignment="1">
      <alignment vertical="center"/>
    </xf>
    <xf numFmtId="0" fontId="11" fillId="3" borderId="0" xfId="0" applyFont="1" applyFill="1" applyAlignment="1">
      <alignment vertical="center"/>
    </xf>
    <xf numFmtId="10" fontId="0" fillId="0" borderId="0" xfId="0" applyNumberFormat="1" applyAlignment="1">
      <alignment vertical="center"/>
    </xf>
    <xf numFmtId="1" fontId="1" fillId="0" borderId="0" xfId="1" applyNumberFormat="1" applyAlignment="1">
      <alignment vertical="center"/>
    </xf>
    <xf numFmtId="0" fontId="14" fillId="0" borderId="0" xfId="0" applyFont="1" applyAlignment="1">
      <alignment wrapText="1"/>
    </xf>
    <xf numFmtId="0" fontId="0" fillId="0" borderId="0" xfId="0" applyAlignment="1">
      <alignment horizontal="right" wrapText="1"/>
    </xf>
    <xf numFmtId="10" fontId="0" fillId="0" borderId="0" xfId="0" applyNumberForma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 wrapText="1"/>
    </xf>
    <xf numFmtId="10" fontId="14" fillId="0" borderId="0" xfId="0" applyNumberFormat="1" applyFont="1" applyAlignment="1">
      <alignment wrapText="1"/>
    </xf>
    <xf numFmtId="10" fontId="0" fillId="0" borderId="0" xfId="0" applyNumberFormat="1"/>
    <xf numFmtId="0" fontId="15" fillId="0" borderId="0" xfId="0" applyFont="1" applyAlignment="1">
      <alignment vertical="center"/>
    </xf>
    <xf numFmtId="168" fontId="6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166" fontId="0" fillId="0" borderId="0" xfId="0" applyNumberFormat="1" applyAlignment="1">
      <alignment vertical="center"/>
    </xf>
    <xf numFmtId="0" fontId="0" fillId="4" borderId="0" xfId="0" applyFill="1" applyAlignment="1">
      <alignment vertical="center"/>
    </xf>
    <xf numFmtId="3" fontId="0" fillId="0" borderId="0" xfId="0" applyNumberFormat="1"/>
    <xf numFmtId="0" fontId="6" fillId="4" borderId="2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3" fontId="16" fillId="0" borderId="0" xfId="3" applyNumberFormat="1" applyFont="1" applyBorder="1" applyAlignment="1" applyProtection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16" fillId="0" borderId="7" xfId="3" applyNumberFormat="1" applyFont="1" applyBorder="1" applyAlignment="1" applyProtection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/>
    </xf>
    <xf numFmtId="165" fontId="6" fillId="0" borderId="8" xfId="3" applyNumberFormat="1" applyFont="1" applyBorder="1" applyAlignment="1" applyProtection="1">
      <alignment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10" fontId="0" fillId="4" borderId="0" xfId="0" applyNumberFormat="1" applyFill="1" applyAlignment="1">
      <alignment vertical="center"/>
    </xf>
    <xf numFmtId="0" fontId="10" fillId="4" borderId="0" xfId="0" applyFont="1" applyFill="1" applyAlignment="1">
      <alignment horizontal="left" vertical="center"/>
    </xf>
    <xf numFmtId="3" fontId="20" fillId="0" borderId="0" xfId="0" applyNumberFormat="1" applyFont="1"/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6" fillId="0" borderId="0" xfId="3" applyNumberFormat="1" applyFont="1" applyBorder="1" applyAlignment="1" applyProtection="1">
      <alignment horizontal="right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168" fontId="6" fillId="0" borderId="0" xfId="0" applyNumberFormat="1" applyFont="1" applyAlignment="1">
      <alignment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0" fillId="5" borderId="5" xfId="0" applyFill="1" applyBorder="1" applyAlignment="1">
      <alignment vertical="center"/>
    </xf>
    <xf numFmtId="165" fontId="13" fillId="5" borderId="0" xfId="3" applyNumberFormat="1" applyFont="1" applyFill="1" applyBorder="1" applyAlignment="1" applyProtection="1">
      <alignment vertical="center"/>
    </xf>
    <xf numFmtId="166" fontId="0" fillId="5" borderId="0" xfId="0" applyNumberFormat="1" applyFill="1" applyAlignment="1">
      <alignment vertical="center"/>
    </xf>
    <xf numFmtId="0" fontId="0" fillId="5" borderId="0" xfId="0" applyFill="1" applyAlignment="1">
      <alignment horizontal="center" vertical="center"/>
    </xf>
    <xf numFmtId="165" fontId="13" fillId="5" borderId="0" xfId="3" applyNumberFormat="1" applyFont="1" applyFill="1" applyBorder="1" applyAlignment="1" applyProtection="1">
      <alignment horizontal="right" vertical="center"/>
    </xf>
    <xf numFmtId="167" fontId="0" fillId="5" borderId="0" xfId="0" applyNumberForma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165" fontId="6" fillId="5" borderId="0" xfId="3" applyNumberFormat="1" applyFont="1" applyFill="1" applyBorder="1" applyAlignment="1" applyProtection="1">
      <alignment horizontal="right" vertical="center"/>
    </xf>
    <xf numFmtId="0" fontId="0" fillId="4" borderId="5" xfId="0" applyFill="1" applyBorder="1" applyAlignment="1">
      <alignment vertical="center"/>
    </xf>
    <xf numFmtId="3" fontId="0" fillId="4" borderId="0" xfId="0" applyNumberFormat="1" applyFill="1" applyAlignment="1">
      <alignment horizontal="right" vertical="center"/>
    </xf>
    <xf numFmtId="0" fontId="21" fillId="0" borderId="0" xfId="0" applyFont="1"/>
    <xf numFmtId="0" fontId="21" fillId="0" borderId="0" xfId="0" applyFont="1" applyAlignment="1">
      <alignment wrapText="1"/>
    </xf>
    <xf numFmtId="3" fontId="6" fillId="0" borderId="0" xfId="0" applyNumberFormat="1" applyFont="1"/>
    <xf numFmtId="0" fontId="19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3" fontId="0" fillId="4" borderId="0" xfId="0" applyNumberForma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168" fontId="6" fillId="4" borderId="0" xfId="0" applyNumberFormat="1" applyFont="1" applyFill="1" applyAlignment="1">
      <alignment vertical="center"/>
    </xf>
    <xf numFmtId="166" fontId="6" fillId="4" borderId="0" xfId="0" applyNumberFormat="1" applyFont="1" applyFill="1" applyAlignment="1">
      <alignment vertical="center"/>
    </xf>
    <xf numFmtId="0" fontId="0" fillId="4" borderId="0" xfId="0" applyFill="1" applyAlignment="1">
      <alignment horizontal="left"/>
    </xf>
    <xf numFmtId="0" fontId="0" fillId="0" borderId="11" xfId="0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9" fillId="6" borderId="0" xfId="0" applyFont="1" applyFill="1" applyAlignment="1">
      <alignment horizontal="left" vertical="center" wrapText="1"/>
    </xf>
    <xf numFmtId="3" fontId="0" fillId="4" borderId="0" xfId="0" applyNumberFormat="1" applyFill="1"/>
    <xf numFmtId="165" fontId="0" fillId="6" borderId="0" xfId="0" applyNumberFormat="1" applyFill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">
    <cellStyle name="Normal" xfId="0" builtinId="0"/>
    <cellStyle name="Porcentagem" xfId="1" builtinId="5"/>
    <cellStyle name="Texto Explicativo" xfId="2" builtinId="53" customBuiltin="1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5"/>
  <sheetViews>
    <sheetView tabSelected="1" topLeftCell="A25" zoomScaleNormal="100" workbookViewId="0">
      <selection activeCell="H50" sqref="H50"/>
    </sheetView>
  </sheetViews>
  <sheetFormatPr defaultRowHeight="15" x14ac:dyDescent="0.25"/>
  <cols>
    <col min="1" max="1" width="11.140625" style="1" customWidth="1"/>
    <col min="2" max="7" width="9.140625" style="1"/>
    <col min="8" max="8" width="10.5703125" style="1" customWidth="1"/>
    <col min="9" max="16384" width="9.140625" style="1"/>
  </cols>
  <sheetData>
    <row r="1" spans="1:18" ht="15.75" x14ac:dyDescent="0.25">
      <c r="A1" s="64" t="s">
        <v>48</v>
      </c>
      <c r="B1" s="64"/>
      <c r="C1" s="64"/>
      <c r="D1" s="64"/>
      <c r="E1" s="64"/>
      <c r="F1" s="64"/>
      <c r="G1" s="64"/>
      <c r="H1" s="64"/>
      <c r="I1" s="64"/>
      <c r="J1" s="51"/>
      <c r="K1" s="51"/>
      <c r="L1" s="51"/>
      <c r="M1" s="51"/>
      <c r="N1" s="51"/>
      <c r="O1" s="51"/>
      <c r="P1" s="51"/>
      <c r="Q1" s="51"/>
      <c r="R1" s="51"/>
    </row>
    <row r="2" spans="1:18" ht="15.75" thickBot="1" x14ac:dyDescent="0.3">
      <c r="I2" s="2"/>
    </row>
    <row r="3" spans="1:18" ht="15" customHeight="1" thickBot="1" x14ac:dyDescent="0.3">
      <c r="A3" s="102" t="s">
        <v>0</v>
      </c>
      <c r="B3" s="103" t="s">
        <v>1</v>
      </c>
      <c r="C3" s="103"/>
      <c r="D3" s="103"/>
      <c r="E3" s="103"/>
      <c r="F3" s="30"/>
      <c r="G3" s="30"/>
      <c r="H3" s="30"/>
      <c r="I3" s="2"/>
    </row>
    <row r="4" spans="1:18" ht="30.75" thickBot="1" x14ac:dyDescent="0.3">
      <c r="A4" s="102"/>
      <c r="B4" s="104" t="s">
        <v>2</v>
      </c>
      <c r="C4" s="101"/>
      <c r="D4" s="101" t="s">
        <v>3</v>
      </c>
      <c r="E4" s="101"/>
      <c r="F4" s="101" t="s">
        <v>4</v>
      </c>
      <c r="G4" s="101"/>
      <c r="H4" s="31" t="s">
        <v>5</v>
      </c>
    </row>
    <row r="5" spans="1:18" ht="18.75" customHeight="1" thickBot="1" x14ac:dyDescent="0.3">
      <c r="A5" s="102"/>
      <c r="B5" s="3" t="s">
        <v>6</v>
      </c>
      <c r="C5" s="3" t="s">
        <v>7</v>
      </c>
      <c r="D5" s="3" t="s">
        <v>6</v>
      </c>
      <c r="E5" s="3" t="s">
        <v>7</v>
      </c>
      <c r="F5" s="3" t="s">
        <v>6</v>
      </c>
      <c r="G5" s="3" t="s">
        <v>7</v>
      </c>
      <c r="H5" s="3" t="s">
        <v>8</v>
      </c>
    </row>
    <row r="6" spans="1:18" ht="15" customHeight="1" x14ac:dyDescent="0.25">
      <c r="A6" s="75">
        <v>1980</v>
      </c>
      <c r="B6" s="76">
        <v>1</v>
      </c>
      <c r="C6" s="77">
        <f>B6/'POP_NASC VIVOS'!C4*100000</f>
        <v>2.4143141790498854E-2</v>
      </c>
      <c r="D6" s="76">
        <v>0</v>
      </c>
      <c r="E6" s="77">
        <f>D6/'POP_NASC VIVOS'!D4*100000</f>
        <v>0</v>
      </c>
      <c r="F6" s="76">
        <f t="shared" ref="F6:F50" si="0">SUM(B6,D6)</f>
        <v>1</v>
      </c>
      <c r="G6" s="77">
        <f>F6/'POP_NASC VIVOS'!E4*100000</f>
        <v>1.1798880994126517E-2</v>
      </c>
      <c r="H6" s="78" t="s">
        <v>9</v>
      </c>
    </row>
    <row r="7" spans="1:18" ht="15" customHeight="1" x14ac:dyDescent="0.25">
      <c r="A7" s="75">
        <v>1981</v>
      </c>
      <c r="B7" s="79">
        <v>0</v>
      </c>
      <c r="C7" s="79" t="s">
        <v>9</v>
      </c>
      <c r="D7" s="79">
        <v>0</v>
      </c>
      <c r="E7" s="77">
        <f>D7/'POP_NASC VIVOS'!D5*100000</f>
        <v>0</v>
      </c>
      <c r="F7" s="76">
        <f t="shared" si="0"/>
        <v>0</v>
      </c>
      <c r="G7" s="77">
        <f>F7/'POP_NASC VIVOS'!E5*100000</f>
        <v>0</v>
      </c>
      <c r="H7" s="78" t="s">
        <v>9</v>
      </c>
    </row>
    <row r="8" spans="1:18" ht="15" customHeight="1" x14ac:dyDescent="0.25">
      <c r="A8" s="75">
        <v>1982</v>
      </c>
      <c r="B8" s="76">
        <v>3</v>
      </c>
      <c r="C8" s="77">
        <f>B8/'POP_NASC VIVOS'!C6*100000</f>
        <v>7.0812619658574591E-2</v>
      </c>
      <c r="D8" s="76">
        <v>0</v>
      </c>
      <c r="E8" s="77">
        <f>D8/'POP_NASC VIVOS'!D6*100000</f>
        <v>0</v>
      </c>
      <c r="F8" s="76">
        <f t="shared" si="0"/>
        <v>3</v>
      </c>
      <c r="G8" s="77">
        <f>F8/'POP_NASC VIVOS'!E6*100000</f>
        <v>3.4527684297269545E-2</v>
      </c>
      <c r="H8" s="78" t="s">
        <v>9</v>
      </c>
    </row>
    <row r="9" spans="1:18" ht="15" customHeight="1" x14ac:dyDescent="0.25">
      <c r="A9" s="75">
        <v>1983</v>
      </c>
      <c r="B9" s="76">
        <v>23</v>
      </c>
      <c r="C9" s="77">
        <f>B9/'POP_NASC VIVOS'!C7*100000</f>
        <v>0.53697843634680964</v>
      </c>
      <c r="D9" s="76">
        <v>2</v>
      </c>
      <c r="E9" s="77">
        <f>D9/'POP_NASC VIVOS'!D7*100000</f>
        <v>4.4332942169006927E-2</v>
      </c>
      <c r="F9" s="76">
        <f t="shared" si="0"/>
        <v>25</v>
      </c>
      <c r="G9" s="77">
        <f>F9/'POP_NASC VIVOS'!E7*100000</f>
        <v>0.28426715472683972</v>
      </c>
      <c r="H9" s="80">
        <f t="shared" ref="H9:H47" si="1">B9/D9</f>
        <v>11.5</v>
      </c>
    </row>
    <row r="10" spans="1:18" ht="15" customHeight="1" x14ac:dyDescent="0.25">
      <c r="A10" s="75">
        <v>1984</v>
      </c>
      <c r="B10" s="76">
        <v>70</v>
      </c>
      <c r="C10" s="77">
        <f>B10/'POP_NASC VIVOS'!C8*100000</f>
        <v>1.6168223435608895</v>
      </c>
      <c r="D10" s="76">
        <v>2</v>
      </c>
      <c r="E10" s="77">
        <f>D10/'POP_NASC VIVOS'!D8*100000</f>
        <v>4.3760880048802131E-2</v>
      </c>
      <c r="F10" s="76">
        <f t="shared" si="0"/>
        <v>72</v>
      </c>
      <c r="G10" s="77">
        <f>F10/'POP_NASC VIVOS'!E8*100000</f>
        <v>0.80900948923185889</v>
      </c>
      <c r="H10" s="80">
        <f t="shared" si="1"/>
        <v>35</v>
      </c>
      <c r="J10" s="47"/>
    </row>
    <row r="11" spans="1:18" ht="15" customHeight="1" x14ac:dyDescent="0.25">
      <c r="A11" s="75">
        <v>1985</v>
      </c>
      <c r="B11" s="76">
        <v>260</v>
      </c>
      <c r="C11" s="77">
        <f>B11/'POP_NASC VIVOS'!C9*100000</f>
        <v>5.9425488094674863</v>
      </c>
      <c r="D11" s="76">
        <v>10</v>
      </c>
      <c r="E11" s="77">
        <f>D11/'POP_NASC VIVOS'!D9*100000</f>
        <v>0.21602919332106865</v>
      </c>
      <c r="F11" s="76">
        <f t="shared" si="0"/>
        <v>270</v>
      </c>
      <c r="G11" s="77">
        <f>F11/'POP_NASC VIVOS'!E9*100000</f>
        <v>2.9985903293684935</v>
      </c>
      <c r="H11" s="80">
        <f t="shared" si="1"/>
        <v>26</v>
      </c>
    </row>
    <row r="12" spans="1:18" ht="15" customHeight="1" x14ac:dyDescent="0.25">
      <c r="A12" s="75">
        <v>1986</v>
      </c>
      <c r="B12" s="76">
        <v>398</v>
      </c>
      <c r="C12" s="77">
        <f>B12/'POP_NASC VIVOS'!C10*100000</f>
        <v>9.0035654571650845</v>
      </c>
      <c r="D12" s="76">
        <v>18</v>
      </c>
      <c r="E12" s="77">
        <f>D12/'POP_NASC VIVOS'!D10*100000</f>
        <v>0.38400499718503006</v>
      </c>
      <c r="F12" s="76">
        <f t="shared" si="0"/>
        <v>416</v>
      </c>
      <c r="G12" s="77">
        <f>F12/'POP_NASC VIVOS'!E10*100000</f>
        <v>4.5674583960535404</v>
      </c>
      <c r="H12" s="80">
        <f t="shared" si="1"/>
        <v>22.111111111111111</v>
      </c>
    </row>
    <row r="13" spans="1:18" ht="15" customHeight="1" x14ac:dyDescent="0.25">
      <c r="A13" s="75">
        <v>1987</v>
      </c>
      <c r="B13" s="76">
        <v>809</v>
      </c>
      <c r="C13" s="77">
        <f>B13/'POP_NASC VIVOS'!C11*100000</f>
        <v>18.118136971771765</v>
      </c>
      <c r="D13" s="76">
        <v>75</v>
      </c>
      <c r="E13" s="77">
        <f>D13/'POP_NASC VIVOS'!D11*100000</f>
        <v>1.5804349736351837</v>
      </c>
      <c r="F13" s="76">
        <f t="shared" si="0"/>
        <v>884</v>
      </c>
      <c r="G13" s="77">
        <f>F13/'POP_NASC VIVOS'!E11*100000</f>
        <v>9.5975666477176258</v>
      </c>
      <c r="H13" s="80">
        <f t="shared" si="1"/>
        <v>10.786666666666667</v>
      </c>
    </row>
    <row r="14" spans="1:18" ht="15" customHeight="1" x14ac:dyDescent="0.25">
      <c r="A14" s="75">
        <v>1988</v>
      </c>
      <c r="B14" s="76">
        <v>1283</v>
      </c>
      <c r="C14" s="77">
        <f>B14/'POP_NASC VIVOS'!C12*100000</f>
        <v>28.452934344687673</v>
      </c>
      <c r="D14" s="76">
        <v>153</v>
      </c>
      <c r="E14" s="77">
        <f>D14/'POP_NASC VIVOS'!D12*100000</f>
        <v>3.1853565205080745</v>
      </c>
      <c r="F14" s="76">
        <f t="shared" si="0"/>
        <v>1436</v>
      </c>
      <c r="G14" s="77">
        <f>F14/'POP_NASC VIVOS'!E12*100000</f>
        <v>15.420248482914934</v>
      </c>
      <c r="H14" s="80">
        <f t="shared" si="1"/>
        <v>8.3856209150326801</v>
      </c>
    </row>
    <row r="15" spans="1:18" ht="15" customHeight="1" x14ac:dyDescent="0.25">
      <c r="A15" s="75">
        <v>1989</v>
      </c>
      <c r="B15" s="76">
        <v>1649</v>
      </c>
      <c r="C15" s="77">
        <f>B15/'POP_NASC VIVOS'!C13*100000</f>
        <v>36.221100273580234</v>
      </c>
      <c r="D15" s="76">
        <v>234</v>
      </c>
      <c r="E15" s="77">
        <f>D15/'POP_NASC VIVOS'!D13*100000</f>
        <v>4.8143314004684301</v>
      </c>
      <c r="F15" s="76">
        <f t="shared" si="0"/>
        <v>1883</v>
      </c>
      <c r="G15" s="77">
        <f>F15/'POP_NASC VIVOS'!E13*100000</f>
        <v>20.004073054492348</v>
      </c>
      <c r="H15" s="80">
        <f t="shared" si="1"/>
        <v>7.0470085470085468</v>
      </c>
    </row>
    <row r="16" spans="1:18" ht="15" customHeight="1" x14ac:dyDescent="0.25">
      <c r="A16" s="75">
        <v>1990</v>
      </c>
      <c r="B16" s="76">
        <v>2377</v>
      </c>
      <c r="C16" s="77">
        <f>B16/'POP_NASC VIVOS'!C14*100000</f>
        <v>51.72688812390254</v>
      </c>
      <c r="D16" s="76">
        <v>372</v>
      </c>
      <c r="E16" s="77">
        <f>D16/'POP_NASC VIVOS'!D14*100000</f>
        <v>7.5651948973167151</v>
      </c>
      <c r="F16" s="76">
        <f t="shared" si="0"/>
        <v>2749</v>
      </c>
      <c r="G16" s="77">
        <f>F16/'POP_NASC VIVOS'!E14*100000</f>
        <v>28.898680636990413</v>
      </c>
      <c r="H16" s="80">
        <f t="shared" si="1"/>
        <v>6.389784946236559</v>
      </c>
    </row>
    <row r="17" spans="1:8" ht="15" customHeight="1" x14ac:dyDescent="0.25">
      <c r="A17" s="75">
        <v>1991</v>
      </c>
      <c r="B17" s="76">
        <v>2725</v>
      </c>
      <c r="C17" s="77">
        <f>B17/'POP_NASC VIVOS'!C15*100000</f>
        <v>58.763757188586595</v>
      </c>
      <c r="D17" s="76">
        <v>525</v>
      </c>
      <c r="E17" s="77">
        <f>D17/'POP_NASC VIVOS'!D15*100000</f>
        <v>10.556059006962375</v>
      </c>
      <c r="F17" s="76">
        <f t="shared" si="0"/>
        <v>3250</v>
      </c>
      <c r="G17" s="77">
        <f>F17/'POP_NASC VIVOS'!E15*100000</f>
        <v>33.816619651160238</v>
      </c>
      <c r="H17" s="80">
        <f t="shared" si="1"/>
        <v>5.1904761904761907</v>
      </c>
    </row>
    <row r="18" spans="1:8" ht="15" customHeight="1" x14ac:dyDescent="0.25">
      <c r="A18" s="75">
        <v>1992</v>
      </c>
      <c r="B18" s="76">
        <v>3125</v>
      </c>
      <c r="C18" s="77">
        <f>B18/'POP_NASC VIVOS'!C16*100000</f>
        <v>66.926921370183621</v>
      </c>
      <c r="D18" s="76">
        <v>731</v>
      </c>
      <c r="E18" s="77">
        <f>D18/'POP_NASC VIVOS'!D16*100000</f>
        <v>14.55842659057781</v>
      </c>
      <c r="F18" s="76">
        <f t="shared" si="0"/>
        <v>3856</v>
      </c>
      <c r="G18" s="77">
        <f>F18/'POP_NASC VIVOS'!E16*100000</f>
        <v>39.791881032182403</v>
      </c>
      <c r="H18" s="80">
        <f t="shared" si="1"/>
        <v>4.2749658002735975</v>
      </c>
    </row>
    <row r="19" spans="1:8" ht="15" customHeight="1" x14ac:dyDescent="0.25">
      <c r="A19" s="75">
        <v>1993</v>
      </c>
      <c r="B19" s="76">
        <v>3038</v>
      </c>
      <c r="C19" s="77">
        <f>B19/'POP_NASC VIVOS'!C17*100000</f>
        <v>64.593934208590355</v>
      </c>
      <c r="D19" s="76">
        <v>858</v>
      </c>
      <c r="E19" s="77">
        <f>D19/'POP_NASC VIVOS'!D17*100000</f>
        <v>16.919426064671647</v>
      </c>
      <c r="F19" s="76">
        <f t="shared" si="0"/>
        <v>3896</v>
      </c>
      <c r="G19" s="77">
        <f>F19/'POP_NASC VIVOS'!E17*100000</f>
        <v>39.859542175917674</v>
      </c>
      <c r="H19" s="80">
        <f t="shared" si="1"/>
        <v>3.5407925407925407</v>
      </c>
    </row>
    <row r="20" spans="1:8" ht="15" customHeight="1" x14ac:dyDescent="0.25">
      <c r="A20" s="75">
        <v>1994</v>
      </c>
      <c r="B20" s="76">
        <v>3125</v>
      </c>
      <c r="C20" s="77">
        <f>B20/'POP_NASC VIVOS'!C18*100000</f>
        <v>65.926837454797919</v>
      </c>
      <c r="D20" s="76">
        <v>888</v>
      </c>
      <c r="E20" s="77">
        <f>D20/'POP_NASC VIVOS'!D18*100000</f>
        <v>17.328827577970454</v>
      </c>
      <c r="F20" s="76">
        <f t="shared" si="0"/>
        <v>4013</v>
      </c>
      <c r="G20" s="77">
        <f>F20/'POP_NASC VIVOS'!E18*100000</f>
        <v>40.681181187675577</v>
      </c>
      <c r="H20" s="80">
        <f t="shared" si="1"/>
        <v>3.519144144144144</v>
      </c>
    </row>
    <row r="21" spans="1:8" ht="15" customHeight="1" x14ac:dyDescent="0.25">
      <c r="A21" s="75">
        <v>1995</v>
      </c>
      <c r="B21" s="76">
        <v>3080</v>
      </c>
      <c r="C21" s="77">
        <f>B21/'POP_NASC VIVOS'!C19*100000</f>
        <v>64.489692851087227</v>
      </c>
      <c r="D21" s="76">
        <v>1074</v>
      </c>
      <c r="E21" s="77">
        <f>D21/'POP_NASC VIVOS'!D19*100000</f>
        <v>20.746214685074779</v>
      </c>
      <c r="F21" s="76">
        <f t="shared" si="0"/>
        <v>4154</v>
      </c>
      <c r="G21" s="77">
        <f>F21/'POP_NASC VIVOS'!E19*100000</f>
        <v>41.736977666095136</v>
      </c>
      <c r="H21" s="80">
        <f t="shared" si="1"/>
        <v>2.8677839851024207</v>
      </c>
    </row>
    <row r="22" spans="1:8" ht="15" customHeight="1" x14ac:dyDescent="0.25">
      <c r="A22" s="75">
        <v>1996</v>
      </c>
      <c r="B22" s="76">
        <v>3248</v>
      </c>
      <c r="C22" s="77">
        <f>B22/'POP_NASC VIVOS'!C20*100000</f>
        <v>67.506956458844456</v>
      </c>
      <c r="D22" s="76">
        <v>1256</v>
      </c>
      <c r="E22" s="77">
        <f>D22/'POP_NASC VIVOS'!D20*100000</f>
        <v>24.019824770023565</v>
      </c>
      <c r="F22" s="76">
        <f t="shared" si="0"/>
        <v>4504</v>
      </c>
      <c r="G22" s="77">
        <f>F22/'POP_NASC VIVOS'!E20*100000</f>
        <v>44.858904602121243</v>
      </c>
      <c r="H22" s="80">
        <f t="shared" si="1"/>
        <v>2.5859872611464967</v>
      </c>
    </row>
    <row r="23" spans="1:8" ht="15" customHeight="1" x14ac:dyDescent="0.25">
      <c r="A23" s="75">
        <v>1997</v>
      </c>
      <c r="B23" s="76">
        <v>3187</v>
      </c>
      <c r="C23" s="77">
        <f>B23/'POP_NASC VIVOS'!C21*100000</f>
        <v>65.716014850540915</v>
      </c>
      <c r="D23" s="76">
        <v>1495</v>
      </c>
      <c r="E23" s="77">
        <f>D23/'POP_NASC VIVOS'!D21*100000</f>
        <v>28.289934933149652</v>
      </c>
      <c r="F23" s="76">
        <f t="shared" si="0"/>
        <v>4682</v>
      </c>
      <c r="G23" s="77">
        <f>F23/'POP_NASC VIVOS'!E21*100000</f>
        <v>46.199904876744334</v>
      </c>
      <c r="H23" s="80">
        <f t="shared" si="1"/>
        <v>2.1317725752508361</v>
      </c>
    </row>
    <row r="24" spans="1:8" ht="15" customHeight="1" x14ac:dyDescent="0.25">
      <c r="A24" s="75">
        <v>1998</v>
      </c>
      <c r="B24" s="76">
        <v>3276</v>
      </c>
      <c r="C24" s="77">
        <f>B24/'POP_NASC VIVOS'!C22*100000</f>
        <v>66.987070432119765</v>
      </c>
      <c r="D24" s="76">
        <v>1640</v>
      </c>
      <c r="E24" s="77">
        <f>D24/'POP_NASC VIVOS'!D22*100000</f>
        <v>30.693613912891152</v>
      </c>
      <c r="F24" s="76">
        <f t="shared" si="0"/>
        <v>4916</v>
      </c>
      <c r="G24" s="77">
        <f>F24/'POP_NASC VIVOS'!E22*100000</f>
        <v>48.037709406449935</v>
      </c>
      <c r="H24" s="80">
        <f t="shared" si="1"/>
        <v>1.9975609756097561</v>
      </c>
    </row>
    <row r="25" spans="1:8" ht="15" customHeight="1" x14ac:dyDescent="0.25">
      <c r="A25" s="75">
        <v>1999</v>
      </c>
      <c r="B25" s="76">
        <v>2883</v>
      </c>
      <c r="C25" s="77">
        <f>B25/'POP_NASC VIVOS'!C23*100000</f>
        <v>58.464162867408632</v>
      </c>
      <c r="D25" s="76">
        <v>1472</v>
      </c>
      <c r="E25" s="77">
        <f>D25/'POP_NASC VIVOS'!D23*100000</f>
        <v>27.250019484134175</v>
      </c>
      <c r="F25" s="76">
        <f t="shared" si="0"/>
        <v>4355</v>
      </c>
      <c r="G25" s="77">
        <f>F25/'POP_NASC VIVOS'!E23*100000</f>
        <v>42.146288363646882</v>
      </c>
      <c r="H25" s="80">
        <f t="shared" si="1"/>
        <v>1.9585597826086956</v>
      </c>
    </row>
    <row r="26" spans="1:8" ht="15" customHeight="1" x14ac:dyDescent="0.25">
      <c r="A26" s="75">
        <v>2000</v>
      </c>
      <c r="B26" s="76">
        <v>2526</v>
      </c>
      <c r="C26" s="77">
        <f>B26/'POP_NASC VIVOS'!C24*100000</f>
        <v>50.835924939126699</v>
      </c>
      <c r="D26" s="76">
        <v>1271</v>
      </c>
      <c r="E26" s="77">
        <f>D26/'POP_NASC VIVOS'!D24*100000</f>
        <v>23.289235261038247</v>
      </c>
      <c r="F26" s="76">
        <f t="shared" si="0"/>
        <v>3797</v>
      </c>
      <c r="G26" s="77">
        <f>F26/'POP_NASC VIVOS'!E24*100000</f>
        <v>36.41722767931816</v>
      </c>
      <c r="H26" s="80">
        <f t="shared" si="1"/>
        <v>1.9874114870180959</v>
      </c>
    </row>
    <row r="27" spans="1:8" ht="15" customHeight="1" x14ac:dyDescent="0.25">
      <c r="A27" s="75">
        <v>2001</v>
      </c>
      <c r="B27" s="76">
        <v>2466</v>
      </c>
      <c r="C27" s="77">
        <f>B27/'POP_NASC VIVOS'!C25*100000</f>
        <v>49.184604620400961</v>
      </c>
      <c r="D27" s="76">
        <v>1314</v>
      </c>
      <c r="E27" s="77">
        <f>D27/'POP_NASC VIVOS'!D25*100000</f>
        <v>23.840614064547104</v>
      </c>
      <c r="F27" s="76">
        <f t="shared" si="0"/>
        <v>3780</v>
      </c>
      <c r="G27" s="77">
        <f>F27/'POP_NASC VIVOS'!E25*100000</f>
        <v>35.913237039620562</v>
      </c>
      <c r="H27" s="80">
        <f t="shared" si="1"/>
        <v>1.8767123287671232</v>
      </c>
    </row>
    <row r="28" spans="1:8" ht="15" customHeight="1" x14ac:dyDescent="0.25">
      <c r="A28" s="75">
        <v>2002</v>
      </c>
      <c r="B28" s="76">
        <v>2354</v>
      </c>
      <c r="C28" s="77">
        <f>B28/'POP_NASC VIVOS'!C26*100000</f>
        <v>46.583420734965266</v>
      </c>
      <c r="D28" s="76">
        <v>1315</v>
      </c>
      <c r="E28" s="77">
        <f>D28/'POP_NASC VIVOS'!D26*100000</f>
        <v>23.649416021283397</v>
      </c>
      <c r="F28" s="76">
        <f t="shared" si="0"/>
        <v>3669</v>
      </c>
      <c r="G28" s="77">
        <f>F28/'POP_NASC VIVOS'!E26*100000</f>
        <v>34.568558666348963</v>
      </c>
      <c r="H28" s="80">
        <f t="shared" si="1"/>
        <v>1.7901140684410646</v>
      </c>
    </row>
    <row r="29" spans="1:8" ht="15" customHeight="1" x14ac:dyDescent="0.25">
      <c r="A29" s="75">
        <v>2003</v>
      </c>
      <c r="B29" s="76">
        <v>2343</v>
      </c>
      <c r="C29" s="77">
        <f>B29/'POP_NASC VIVOS'!C27*100000</f>
        <v>46.023739449455505</v>
      </c>
      <c r="D29" s="76">
        <v>1213</v>
      </c>
      <c r="E29" s="77">
        <f>D29/'POP_NASC VIVOS'!D27*100000</f>
        <v>21.631627472345222</v>
      </c>
      <c r="F29" s="76">
        <f t="shared" si="0"/>
        <v>3556</v>
      </c>
      <c r="G29" s="77">
        <f>F29/'POP_NASC VIVOS'!E27*100000</f>
        <v>33.238674150789727</v>
      </c>
      <c r="H29" s="80">
        <f t="shared" si="1"/>
        <v>1.9315746084089036</v>
      </c>
    </row>
    <row r="30" spans="1:8" ht="15" customHeight="1" x14ac:dyDescent="0.25">
      <c r="A30" s="75">
        <v>2004</v>
      </c>
      <c r="B30" s="76">
        <v>1973</v>
      </c>
      <c r="C30" s="77">
        <f>B30/'POP_NASC VIVOS'!C28*100000</f>
        <v>38.47684729333028</v>
      </c>
      <c r="D30" s="76">
        <v>1000</v>
      </c>
      <c r="E30" s="77">
        <f>D30/'POP_NASC VIVOS'!D28*100000</f>
        <v>17.684913901880915</v>
      </c>
      <c r="F30" s="76">
        <f t="shared" si="0"/>
        <v>2973</v>
      </c>
      <c r="G30" s="77">
        <f>F30/'POP_NASC VIVOS'!E28*100000</f>
        <v>27.572977035688876</v>
      </c>
      <c r="H30" s="80">
        <f t="shared" si="1"/>
        <v>1.9730000000000001</v>
      </c>
    </row>
    <row r="31" spans="1:8" ht="15" customHeight="1" x14ac:dyDescent="0.25">
      <c r="A31" s="75">
        <v>2005</v>
      </c>
      <c r="B31" s="76">
        <v>1971</v>
      </c>
      <c r="C31" s="77">
        <f>B31/'POP_NASC VIVOS'!C29*100000</f>
        <v>38.167052016405442</v>
      </c>
      <c r="D31" s="76">
        <v>1127</v>
      </c>
      <c r="E31" s="77">
        <f>D31/'POP_NASC VIVOS'!D29*100000</f>
        <v>19.766960341373824</v>
      </c>
      <c r="F31" s="76">
        <f t="shared" si="0"/>
        <v>3098</v>
      </c>
      <c r="G31" s="77">
        <f>F31/'POP_NASC VIVOS'!E29*100000</f>
        <v>28.512072027862683</v>
      </c>
      <c r="H31" s="80">
        <f t="shared" si="1"/>
        <v>1.748890860692103</v>
      </c>
    </row>
    <row r="32" spans="1:8" ht="15" customHeight="1" x14ac:dyDescent="0.25">
      <c r="A32" s="75">
        <v>2006</v>
      </c>
      <c r="B32" s="76">
        <v>1964</v>
      </c>
      <c r="C32" s="77">
        <f>B32/'POP_NASC VIVOS'!C30*100000</f>
        <v>37.780971932816044</v>
      </c>
      <c r="D32" s="76">
        <v>1058</v>
      </c>
      <c r="E32" s="77">
        <f>D32/'POP_NASC VIVOS'!D30*100000</f>
        <v>18.411190802061427</v>
      </c>
      <c r="F32" s="76">
        <f t="shared" si="0"/>
        <v>3022</v>
      </c>
      <c r="G32" s="77">
        <f>F32/'POP_NASC VIVOS'!E30*100000</f>
        <v>27.611061199432907</v>
      </c>
      <c r="H32" s="80">
        <f t="shared" si="1"/>
        <v>1.8563327032136105</v>
      </c>
    </row>
    <row r="33" spans="1:16" ht="15" customHeight="1" x14ac:dyDescent="0.25">
      <c r="A33" s="75">
        <v>2007</v>
      </c>
      <c r="B33" s="76">
        <v>1926</v>
      </c>
      <c r="C33" s="77">
        <f>B33/'POP_NASC VIVOS'!C31*100000</f>
        <v>36.825341953701027</v>
      </c>
      <c r="D33" s="76">
        <v>923</v>
      </c>
      <c r="E33" s="77">
        <f>D33/'POP_NASC VIVOS'!D31*100000</f>
        <v>15.942957720934331</v>
      </c>
      <c r="F33" s="76">
        <f t="shared" si="0"/>
        <v>2849</v>
      </c>
      <c r="G33" s="77">
        <f>F33/'POP_NASC VIVOS'!E31*100000</f>
        <v>25.854205151529783</v>
      </c>
      <c r="H33" s="80">
        <f t="shared" si="1"/>
        <v>2.086673889490791</v>
      </c>
    </row>
    <row r="34" spans="1:16" ht="15" customHeight="1" x14ac:dyDescent="0.25">
      <c r="A34" s="75">
        <v>2008</v>
      </c>
      <c r="B34" s="76">
        <v>1914</v>
      </c>
      <c r="C34" s="77">
        <f>B34/'POP_NASC VIVOS'!C32*100000</f>
        <v>36.378171044686418</v>
      </c>
      <c r="D34" s="76">
        <v>901</v>
      </c>
      <c r="E34" s="77">
        <f>D34/'POP_NASC VIVOS'!D32*100000</f>
        <v>15.44832107955131</v>
      </c>
      <c r="F34" s="76">
        <f t="shared" si="0"/>
        <v>2815</v>
      </c>
      <c r="G34" s="77">
        <f>F34/'POP_NASC VIVOS'!E32*100000</f>
        <v>25.374657036496057</v>
      </c>
      <c r="H34" s="80">
        <f t="shared" si="1"/>
        <v>2.1243063263041067</v>
      </c>
    </row>
    <row r="35" spans="1:16" ht="15" customHeight="1" x14ac:dyDescent="0.25">
      <c r="A35" s="75">
        <v>2009</v>
      </c>
      <c r="B35" s="76">
        <v>2026</v>
      </c>
      <c r="C35" s="77">
        <f>B35/'POP_NASC VIVOS'!C33*100000</f>
        <v>38.280180691522212</v>
      </c>
      <c r="D35" s="76">
        <v>850</v>
      </c>
      <c r="E35" s="77">
        <f>D35/'POP_NASC VIVOS'!D33*100000</f>
        <v>14.466514104510862</v>
      </c>
      <c r="F35" s="76">
        <f t="shared" si="0"/>
        <v>2876</v>
      </c>
      <c r="G35" s="77">
        <f>F35/'POP_NASC VIVOS'!E33*100000</f>
        <v>25.751701662775556</v>
      </c>
      <c r="H35" s="80">
        <f t="shared" si="1"/>
        <v>2.3835294117647057</v>
      </c>
    </row>
    <row r="36" spans="1:16" ht="15" customHeight="1" x14ac:dyDescent="0.25">
      <c r="A36" s="75">
        <v>2010</v>
      </c>
      <c r="B36" s="76">
        <v>1958</v>
      </c>
      <c r="C36" s="77">
        <f>B36/'POP_NASC VIVOS'!C34*100000</f>
        <v>36.769925431041926</v>
      </c>
      <c r="D36" s="76">
        <v>784</v>
      </c>
      <c r="E36" s="77">
        <f>D36/'POP_NASC VIVOS'!D34*100000</f>
        <v>13.241053548745908</v>
      </c>
      <c r="F36" s="76">
        <f t="shared" si="0"/>
        <v>2742</v>
      </c>
      <c r="G36" s="77">
        <f>F36/'POP_NASC VIVOS'!E34*100000</f>
        <v>24.382039346849446</v>
      </c>
      <c r="H36" s="80">
        <f t="shared" si="1"/>
        <v>2.4974489795918369</v>
      </c>
    </row>
    <row r="37" spans="1:16" ht="15" customHeight="1" x14ac:dyDescent="0.25">
      <c r="A37" s="75">
        <v>2011</v>
      </c>
      <c r="B37" s="76">
        <v>1937</v>
      </c>
      <c r="C37" s="77">
        <f>B37/'POP_NASC VIVOS'!C35*100000</f>
        <v>36.141013015615833</v>
      </c>
      <c r="D37" s="76">
        <v>728</v>
      </c>
      <c r="E37" s="77">
        <f>D37/'POP_NASC VIVOS'!D35*100000</f>
        <v>12.229561639090516</v>
      </c>
      <c r="F37" s="76">
        <f t="shared" si="0"/>
        <v>2665</v>
      </c>
      <c r="G37" s="77">
        <f>F37/'POP_NASC VIVOS'!E35*100000</f>
        <v>23.558321342751828</v>
      </c>
      <c r="H37" s="80">
        <f t="shared" si="1"/>
        <v>2.6607142857142856</v>
      </c>
    </row>
    <row r="38" spans="1:16" ht="15" customHeight="1" x14ac:dyDescent="0.25">
      <c r="A38" s="75">
        <v>2012</v>
      </c>
      <c r="B38" s="76">
        <v>2042</v>
      </c>
      <c r="C38" s="77">
        <f>B38/'POP_NASC VIVOS'!C36*100000</f>
        <v>37.854463860665909</v>
      </c>
      <c r="D38" s="76">
        <v>693</v>
      </c>
      <c r="E38" s="77">
        <f>D38/'POP_NASC VIVOS'!D36*100000</f>
        <v>11.579392357601044</v>
      </c>
      <c r="F38" s="76">
        <f t="shared" si="0"/>
        <v>2735</v>
      </c>
      <c r="G38" s="77">
        <f>F38/'POP_NASC VIVOS'!E36*100000</f>
        <v>24.03526320238992</v>
      </c>
      <c r="H38" s="80">
        <f t="shared" si="1"/>
        <v>2.9466089466089467</v>
      </c>
    </row>
    <row r="39" spans="1:16" ht="15" customHeight="1" x14ac:dyDescent="0.25">
      <c r="A39" s="75">
        <v>2013</v>
      </c>
      <c r="B39" s="76">
        <v>1929</v>
      </c>
      <c r="C39" s="77">
        <f>B39/'POP_NASC VIVOS'!C37*100000</f>
        <v>35.529101815465275</v>
      </c>
      <c r="D39" s="76">
        <v>612</v>
      </c>
      <c r="E39" s="77">
        <f>D39/'POP_NASC VIVOS'!D37*100000</f>
        <v>10.171311815025721</v>
      </c>
      <c r="F39" s="76">
        <f t="shared" si="0"/>
        <v>2541</v>
      </c>
      <c r="G39" s="77">
        <f>F39/'POP_NASC VIVOS'!E37*100000</f>
        <v>22.199361801109969</v>
      </c>
      <c r="H39" s="80">
        <f t="shared" si="1"/>
        <v>3.1519607843137254</v>
      </c>
    </row>
    <row r="40" spans="1:16" ht="15" customHeight="1" x14ac:dyDescent="0.25">
      <c r="A40" s="75">
        <v>2014</v>
      </c>
      <c r="B40" s="76">
        <v>2062</v>
      </c>
      <c r="C40" s="77">
        <f>B40/'POP_NASC VIVOS'!C38*100000</f>
        <v>37.733867170565681</v>
      </c>
      <c r="D40" s="76">
        <v>612</v>
      </c>
      <c r="E40" s="77">
        <f>D40/'POP_NASC VIVOS'!D38*100000</f>
        <v>10.116958319950131</v>
      </c>
      <c r="F40" s="76">
        <f t="shared" si="0"/>
        <v>2674</v>
      </c>
      <c r="G40" s="77">
        <f>F40/'POP_NASC VIVOS'!E38*100000</f>
        <v>23.224232132540365</v>
      </c>
      <c r="H40" s="80">
        <f t="shared" si="1"/>
        <v>3.369281045751634</v>
      </c>
    </row>
    <row r="41" spans="1:16" ht="15" customHeight="1" x14ac:dyDescent="0.25">
      <c r="A41" s="75">
        <v>2015</v>
      </c>
      <c r="B41" s="76">
        <v>1835</v>
      </c>
      <c r="C41" s="77">
        <f>B41/'POP_NASC VIVOS'!C39*100000</f>
        <v>33.363326994604229</v>
      </c>
      <c r="D41" s="76">
        <v>612</v>
      </c>
      <c r="E41" s="77">
        <f>D41/'POP_NASC VIVOS'!D39*100000</f>
        <v>10.062898045578022</v>
      </c>
      <c r="F41" s="76">
        <f t="shared" si="0"/>
        <v>2447</v>
      </c>
      <c r="G41" s="77">
        <f>F41/'POP_NASC VIVOS'!E39*100000</f>
        <v>21.127980301504135</v>
      </c>
      <c r="H41" s="80">
        <f t="shared" si="1"/>
        <v>2.9983660130718954</v>
      </c>
    </row>
    <row r="42" spans="1:16" ht="15" customHeight="1" x14ac:dyDescent="0.25">
      <c r="A42" s="75">
        <v>2016</v>
      </c>
      <c r="B42" s="76">
        <v>1796</v>
      </c>
      <c r="C42" s="77">
        <f>B42/'POP_NASC VIVOS'!C40*100000</f>
        <v>32.477378402868858</v>
      </c>
      <c r="D42" s="76">
        <v>612</v>
      </c>
      <c r="E42" s="77">
        <f>D42/'POP_NASC VIVOS'!D40*100000</f>
        <v>10.018335846375042</v>
      </c>
      <c r="F42" s="76">
        <f t="shared" si="0"/>
        <v>2408</v>
      </c>
      <c r="G42" s="77">
        <f>F42/'POP_NASC VIVOS'!E40*100000</f>
        <v>20.689414597825447</v>
      </c>
      <c r="H42" s="80">
        <f t="shared" si="1"/>
        <v>2.9346405228758168</v>
      </c>
    </row>
    <row r="43" spans="1:16" ht="15" customHeight="1" x14ac:dyDescent="0.25">
      <c r="A43" s="75">
        <v>2017</v>
      </c>
      <c r="B43" s="76">
        <v>1739</v>
      </c>
      <c r="C43" s="77">
        <f>B43/'POP_NASC VIVOS'!C41*100000</f>
        <v>31.27631463936557</v>
      </c>
      <c r="D43" s="76">
        <v>612</v>
      </c>
      <c r="E43" s="77">
        <f>D43/'POP_NASC VIVOS'!D41*100000</f>
        <v>9.9739731452402793</v>
      </c>
      <c r="F43" s="76">
        <f t="shared" si="0"/>
        <v>2351</v>
      </c>
      <c r="G43" s="77">
        <f>F43/'POP_NASC VIVOS'!E41*100000</f>
        <v>20.10073795614397</v>
      </c>
      <c r="H43" s="80">
        <f t="shared" si="1"/>
        <v>2.8415032679738563</v>
      </c>
    </row>
    <row r="44" spans="1:16" ht="15" customHeight="1" x14ac:dyDescent="0.25">
      <c r="A44" s="75">
        <v>2018</v>
      </c>
      <c r="B44" s="76">
        <v>1543</v>
      </c>
      <c r="C44" s="77">
        <f>B44/'POP_NASC VIVOS'!C42*100000</f>
        <v>27.600902046849264</v>
      </c>
      <c r="D44" s="76">
        <v>612</v>
      </c>
      <c r="E44" s="77">
        <f>D44/'POP_NASC VIVOS'!D42*100000</f>
        <v>9.9298066510883363</v>
      </c>
      <c r="F44" s="76">
        <f t="shared" si="0"/>
        <v>2155</v>
      </c>
      <c r="G44" s="77">
        <f>F44/'POP_NASC VIVOS'!E42*100000</f>
        <v>18.334716023325164</v>
      </c>
      <c r="H44" s="80">
        <f t="shared" si="1"/>
        <v>2.5212418300653594</v>
      </c>
      <c r="M44"/>
      <c r="N44"/>
      <c r="O44"/>
      <c r="P44"/>
    </row>
    <row r="45" spans="1:16" ht="15" customHeight="1" x14ac:dyDescent="0.25">
      <c r="A45" s="75">
        <v>2019</v>
      </c>
      <c r="B45" s="76">
        <v>1736</v>
      </c>
      <c r="C45" s="77">
        <f>B45/'POP_NASC VIVOS'!C45*100000</f>
        <v>30.587365515141627</v>
      </c>
      <c r="D45" s="76">
        <v>419</v>
      </c>
      <c r="E45" s="77">
        <f>D45/'POP_NASC VIVOS'!D45*100000</f>
        <v>6.7154915491388865</v>
      </c>
      <c r="F45" s="76">
        <f t="shared" si="0"/>
        <v>2155</v>
      </c>
      <c r="G45" s="77">
        <f>F45/'POP_NASC VIVOS'!E45*100000</f>
        <v>18.08667183500658</v>
      </c>
      <c r="H45" s="80">
        <f t="shared" si="1"/>
        <v>4.143198090692124</v>
      </c>
      <c r="M45"/>
      <c r="N45"/>
      <c r="O45"/>
      <c r="P45"/>
    </row>
    <row r="46" spans="1:16" ht="15" customHeight="1" x14ac:dyDescent="0.25">
      <c r="A46" s="24">
        <v>2020</v>
      </c>
      <c r="B46" s="25">
        <v>1736</v>
      </c>
      <c r="C46" s="26">
        <f>B46/'POP_NASC VIVOS'!C44*100000</f>
        <v>30.717774957263188</v>
      </c>
      <c r="D46" s="25">
        <v>410</v>
      </c>
      <c r="E46" s="26">
        <f>D46/'POP_NASC VIVOS'!D44*100000</f>
        <v>6.5935384288305521</v>
      </c>
      <c r="F46" s="25">
        <f t="shared" si="0"/>
        <v>2146</v>
      </c>
      <c r="G46" s="26">
        <f>F46/'POP_NASC VIVOS'!E44*100000</f>
        <v>18.079709107084788</v>
      </c>
      <c r="H46" s="27">
        <f t="shared" si="1"/>
        <v>4.2341463414634148</v>
      </c>
      <c r="M46"/>
      <c r="N46"/>
      <c r="O46"/>
      <c r="P46"/>
    </row>
    <row r="47" spans="1:16" ht="15" customHeight="1" x14ac:dyDescent="0.25">
      <c r="A47" s="24">
        <v>2021</v>
      </c>
      <c r="B47" s="25">
        <v>2294</v>
      </c>
      <c r="C47" s="26">
        <f>B47/'POP_NASC VIVOS'!C45*100000</f>
        <v>40.419018716437151</v>
      </c>
      <c r="D47" s="25">
        <v>492</v>
      </c>
      <c r="E47" s="26">
        <f>D47/'POP_NASC VIVOS'!D45*100000</f>
        <v>7.8854936567454237</v>
      </c>
      <c r="F47" s="25">
        <f t="shared" si="0"/>
        <v>2786</v>
      </c>
      <c r="G47" s="26">
        <f>F47/'POP_NASC VIVOS'!E45*100000</f>
        <v>23.382583634491109</v>
      </c>
      <c r="H47" s="27">
        <f t="shared" si="1"/>
        <v>4.6626016260162606</v>
      </c>
      <c r="M47"/>
      <c r="N47"/>
      <c r="O47"/>
      <c r="P47"/>
    </row>
    <row r="48" spans="1:16" ht="15" customHeight="1" x14ac:dyDescent="0.25">
      <c r="A48" s="83">
        <v>2022</v>
      </c>
      <c r="B48" s="84">
        <v>2032</v>
      </c>
      <c r="C48" s="26">
        <f>B48/'POP_NASC VIVOS'!C46*100000</f>
        <v>35.650717707546569</v>
      </c>
      <c r="D48" s="25">
        <v>449</v>
      </c>
      <c r="E48" s="26">
        <f>D48/'POP_NASC VIVOS'!D46*100000</f>
        <v>7.1719843443089184</v>
      </c>
      <c r="F48" s="25">
        <f t="shared" si="0"/>
        <v>2481</v>
      </c>
      <c r="G48" s="26">
        <f>F48/'POP_NASC VIVOS'!E46*100000</f>
        <v>20.743772520496286</v>
      </c>
      <c r="H48" s="27">
        <f>B48/D48</f>
        <v>4.5256124721603568</v>
      </c>
      <c r="M48"/>
      <c r="N48"/>
      <c r="O48"/>
      <c r="P48"/>
    </row>
    <row r="49" spans="1:18" ht="15" customHeight="1" x14ac:dyDescent="0.25">
      <c r="A49" s="83">
        <v>2023</v>
      </c>
      <c r="B49" s="90">
        <v>2015</v>
      </c>
      <c r="C49" s="26">
        <f>B49/'POP_NASC VIVOS'!C47*100000</f>
        <v>37.508797814177136</v>
      </c>
      <c r="D49" s="51">
        <v>461</v>
      </c>
      <c r="E49" s="26">
        <f>D49/'POP_NASC VIVOS'!D47*100000</f>
        <v>7.6100334907504257</v>
      </c>
      <c r="F49" s="25">
        <f t="shared" si="0"/>
        <v>2476</v>
      </c>
      <c r="G49" s="26">
        <f>F49/'POP_NASC VIVOS'!E47*100000</f>
        <v>21.662548070340289</v>
      </c>
      <c r="H49" s="27">
        <f>B49/D49</f>
        <v>4.3709327548806938</v>
      </c>
    </row>
    <row r="50" spans="1:18" ht="15" customHeight="1" x14ac:dyDescent="0.25">
      <c r="A50" s="83">
        <v>2024</v>
      </c>
      <c r="B50" s="90">
        <v>125</v>
      </c>
      <c r="C50" s="26">
        <f>B50/'POP_NASC VIVOS'!C48*100000</f>
        <v>2.3268484996387797</v>
      </c>
      <c r="D50" s="51">
        <v>25</v>
      </c>
      <c r="E50" s="26">
        <f>D50/'POP_NASC VIVOS'!D48*100000</f>
        <v>0.41269162097345036</v>
      </c>
      <c r="F50" s="25">
        <f t="shared" si="0"/>
        <v>150</v>
      </c>
      <c r="G50" s="26">
        <f>F50/'POP_NASC VIVOS'!E48*100000</f>
        <v>1.3123514582193228</v>
      </c>
      <c r="H50" s="27">
        <f>B50/D50</f>
        <v>5</v>
      </c>
    </row>
    <row r="51" spans="1:18" x14ac:dyDescent="0.25">
      <c r="A51" s="95" t="s">
        <v>4</v>
      </c>
      <c r="B51" s="5">
        <f>SUM(B6:B49)</f>
        <v>82677</v>
      </c>
      <c r="C51" s="6"/>
      <c r="D51" s="5">
        <f>SUM(D6:D50)</f>
        <v>29910</v>
      </c>
      <c r="E51" s="6"/>
      <c r="F51" s="5">
        <f>SUM(F6:F50)</f>
        <v>112712</v>
      </c>
      <c r="G51" s="6"/>
      <c r="H51" s="7"/>
    </row>
    <row r="52" spans="1:18" x14ac:dyDescent="0.25">
      <c r="P52"/>
      <c r="Q52"/>
      <c r="R52"/>
    </row>
    <row r="53" spans="1:18" x14ac:dyDescent="0.25">
      <c r="A53" s="8" t="s">
        <v>10</v>
      </c>
      <c r="P53"/>
      <c r="Q53"/>
      <c r="R53"/>
    </row>
    <row r="54" spans="1:18" x14ac:dyDescent="0.25">
      <c r="A54" s="33" t="s">
        <v>36</v>
      </c>
      <c r="B54" s="23"/>
      <c r="C54" s="23"/>
      <c r="D54" s="23"/>
      <c r="E54" s="23"/>
      <c r="P54"/>
      <c r="Q54"/>
      <c r="R54"/>
    </row>
    <row r="55" spans="1:18" x14ac:dyDescent="0.25">
      <c r="A55" s="8" t="s">
        <v>18</v>
      </c>
      <c r="P55"/>
      <c r="Q55"/>
      <c r="R55"/>
    </row>
  </sheetData>
  <mergeCells count="5">
    <mergeCell ref="F4:G4"/>
    <mergeCell ref="A3:A5"/>
    <mergeCell ref="B3:E3"/>
    <mergeCell ref="B4:C4"/>
    <mergeCell ref="D4:E4"/>
  </mergeCells>
  <phoneticPr fontId="0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30"/>
  <sheetViews>
    <sheetView zoomScaleNormal="100" workbookViewId="0">
      <selection activeCell="E22" sqref="E22"/>
    </sheetView>
  </sheetViews>
  <sheetFormatPr defaultRowHeight="15" x14ac:dyDescent="0.25"/>
  <cols>
    <col min="1" max="1" width="18.140625" style="1" customWidth="1"/>
    <col min="2" max="2" width="18.42578125" style="1" customWidth="1"/>
    <col min="3" max="3" width="12.5703125" style="1" customWidth="1"/>
    <col min="4" max="4" width="9.140625" style="1"/>
    <col min="5" max="5" width="9.5703125" style="1" customWidth="1"/>
    <col min="6" max="16384" width="9.140625" style="1"/>
  </cols>
  <sheetData>
    <row r="2" spans="1:17" ht="15.75" x14ac:dyDescent="0.25">
      <c r="A2" s="62" t="s">
        <v>47</v>
      </c>
      <c r="B2" s="62"/>
      <c r="C2" s="62"/>
      <c r="D2" s="62"/>
      <c r="E2" s="62"/>
      <c r="F2" s="51"/>
      <c r="G2" s="51"/>
      <c r="H2" s="51"/>
      <c r="I2" s="51"/>
      <c r="J2" s="51"/>
      <c r="K2" s="63"/>
      <c r="L2" s="63"/>
      <c r="M2" s="63"/>
      <c r="N2" s="63"/>
      <c r="O2" s="51"/>
      <c r="P2" s="51"/>
      <c r="Q2" s="51"/>
    </row>
    <row r="3" spans="1:17" x14ac:dyDescent="0.25">
      <c r="A3" s="9"/>
      <c r="B3" s="9"/>
      <c r="C3" s="9"/>
      <c r="D3" s="9"/>
      <c r="E3" s="9"/>
      <c r="K3" s="35"/>
      <c r="L3" s="35"/>
      <c r="M3" s="35"/>
      <c r="N3" s="35"/>
    </row>
    <row r="4" spans="1:17" x14ac:dyDescent="0.25">
      <c r="A4" s="9"/>
      <c r="B4" s="9"/>
      <c r="C4" s="9"/>
      <c r="D4" s="9"/>
      <c r="E4" s="9"/>
      <c r="K4" s="35"/>
      <c r="L4" s="35"/>
      <c r="M4" s="35"/>
      <c r="N4" s="35"/>
    </row>
    <row r="5" spans="1:17" ht="35.25" customHeight="1" x14ac:dyDescent="0.25">
      <c r="A5" s="28" t="s">
        <v>0</v>
      </c>
      <c r="B5" s="29" t="s">
        <v>17</v>
      </c>
      <c r="C5" s="29" t="s">
        <v>7</v>
      </c>
      <c r="D5" s="9"/>
      <c r="E5" s="9"/>
      <c r="F5" s="38"/>
      <c r="I5" s="37"/>
      <c r="J5" s="38"/>
      <c r="K5" s="39"/>
      <c r="L5" s="39"/>
      <c r="M5" s="37"/>
      <c r="N5" s="35"/>
    </row>
    <row r="6" spans="1:17" ht="20.100000000000001" customHeight="1" x14ac:dyDescent="0.25">
      <c r="A6" s="10">
        <v>2007</v>
      </c>
      <c r="B6" s="68">
        <v>479</v>
      </c>
      <c r="C6" s="11">
        <f>B6/'POP_NASC VIVOS'!K$45*1000</f>
        <v>2.7917657481232805</v>
      </c>
      <c r="D6" s="9"/>
      <c r="E6" s="37"/>
      <c r="F6" s="38"/>
      <c r="H6" s="42"/>
      <c r="I6" s="35"/>
      <c r="J6" s="35"/>
      <c r="K6" s="39"/>
      <c r="L6" s="39"/>
      <c r="M6" s="41"/>
      <c r="N6" s="35"/>
    </row>
    <row r="7" spans="1:17" ht="20.100000000000001" customHeight="1" x14ac:dyDescent="0.25">
      <c r="A7" s="10">
        <v>2008</v>
      </c>
      <c r="B7" s="68">
        <v>436</v>
      </c>
      <c r="C7" s="11">
        <f>B7/'POP_NASC VIVOS'!L$45*1000</f>
        <v>2.5129393321114457</v>
      </c>
      <c r="D7" s="9"/>
      <c r="E7" s="37"/>
      <c r="F7" s="38"/>
      <c r="H7" s="42"/>
      <c r="I7" s="35"/>
      <c r="J7" s="35"/>
      <c r="K7" s="39"/>
      <c r="L7" s="39"/>
      <c r="M7" s="41"/>
      <c r="N7" s="35"/>
    </row>
    <row r="8" spans="1:17" ht="20.100000000000001" customHeight="1" x14ac:dyDescent="0.25">
      <c r="A8" s="10">
        <v>2009</v>
      </c>
      <c r="B8" s="68">
        <v>428</v>
      </c>
      <c r="C8" s="11">
        <f>B8/'POP_NASC VIVOS'!M$45*1000</f>
        <v>2.4618216329700036</v>
      </c>
      <c r="D8" s="9"/>
      <c r="E8" s="37"/>
      <c r="F8" s="38"/>
      <c r="H8" s="42"/>
      <c r="I8" s="35"/>
      <c r="J8" s="35"/>
      <c r="K8" s="39"/>
      <c r="L8" s="39"/>
      <c r="M8" s="41"/>
      <c r="N8" s="35"/>
    </row>
    <row r="9" spans="1:17" ht="20.100000000000001" customHeight="1" x14ac:dyDescent="0.25">
      <c r="A9" s="81">
        <v>2010</v>
      </c>
      <c r="B9" s="82">
        <v>392</v>
      </c>
      <c r="C9" s="11">
        <f>B9/'POP_NASC VIVOS'!N$45*1000</f>
        <v>2.2493186056519865</v>
      </c>
      <c r="D9" s="9"/>
      <c r="F9" s="42"/>
      <c r="H9" s="42"/>
      <c r="I9" s="45"/>
      <c r="J9" s="39"/>
      <c r="K9" s="46"/>
      <c r="L9" s="39"/>
      <c r="M9" s="41"/>
      <c r="N9" s="35"/>
    </row>
    <row r="10" spans="1:17" ht="20.100000000000001" customHeight="1" x14ac:dyDescent="0.25">
      <c r="A10" s="81">
        <v>2011</v>
      </c>
      <c r="B10" s="82">
        <v>398</v>
      </c>
      <c r="C10" s="11">
        <f>B10/'POP_NASC VIVOS'!O$45*1000</f>
        <v>2.2555964862567301</v>
      </c>
      <c r="D10" s="9"/>
      <c r="F10" s="42"/>
      <c r="H10" s="42"/>
      <c r="I10" s="35"/>
      <c r="J10" s="35"/>
      <c r="K10" s="39"/>
      <c r="L10" s="39"/>
      <c r="M10" s="41"/>
      <c r="N10" s="35"/>
    </row>
    <row r="11" spans="1:17" ht="20.100000000000001" customHeight="1" x14ac:dyDescent="0.25">
      <c r="A11" s="81">
        <v>2012</v>
      </c>
      <c r="B11" s="82">
        <v>434</v>
      </c>
      <c r="C11" s="11">
        <f>B11/'POP_NASC VIVOS'!P$45*1000</f>
        <v>2.4675634800604951</v>
      </c>
      <c r="D11" s="9"/>
      <c r="F11" s="42"/>
      <c r="H11" s="42"/>
      <c r="I11" s="35"/>
      <c r="J11" s="35"/>
      <c r="K11" s="39"/>
      <c r="L11" s="39"/>
      <c r="M11" s="41"/>
      <c r="N11" s="35"/>
    </row>
    <row r="12" spans="1:17" ht="20.100000000000001" customHeight="1" x14ac:dyDescent="0.25">
      <c r="A12" s="81">
        <v>2013</v>
      </c>
      <c r="B12" s="82">
        <v>426</v>
      </c>
      <c r="C12" s="11">
        <f>B12/'POP_NASC VIVOS'!Q$45*1000</f>
        <v>2.4632535763435142</v>
      </c>
      <c r="D12" s="9"/>
      <c r="F12" s="42"/>
      <c r="H12" s="42"/>
      <c r="I12" s="35"/>
      <c r="J12" s="35"/>
      <c r="K12" s="39"/>
      <c r="L12" s="39"/>
      <c r="M12" s="41"/>
      <c r="N12" s="35"/>
    </row>
    <row r="13" spans="1:17" ht="20.100000000000001" customHeight="1" x14ac:dyDescent="0.25">
      <c r="A13" s="81">
        <v>2014</v>
      </c>
      <c r="B13" s="82">
        <v>428</v>
      </c>
      <c r="C13" s="11">
        <f>B13/'POP_NASC VIVOS'!R$45*1000</f>
        <v>2.4343908903727804</v>
      </c>
      <c r="D13" s="9"/>
      <c r="F13" s="42"/>
      <c r="H13" s="42"/>
      <c r="I13" s="35"/>
      <c r="J13" s="35"/>
      <c r="K13" s="39"/>
      <c r="L13" s="39"/>
      <c r="M13" s="41"/>
      <c r="N13" s="35"/>
    </row>
    <row r="14" spans="1:17" ht="20.100000000000001" customHeight="1" x14ac:dyDescent="0.25">
      <c r="A14" s="81">
        <v>2015</v>
      </c>
      <c r="B14" s="82">
        <v>414</v>
      </c>
      <c r="C14" s="11">
        <f>B14/'POP_NASC VIVOS'!S$45*1000</f>
        <v>2.3485364193328797</v>
      </c>
      <c r="I14" s="45"/>
      <c r="J14" s="39"/>
      <c r="K14" s="46"/>
      <c r="L14" s="46"/>
      <c r="M14" s="41"/>
      <c r="N14" s="35"/>
    </row>
    <row r="15" spans="1:17" ht="20.100000000000001" customHeight="1" x14ac:dyDescent="0.25">
      <c r="A15" s="81">
        <v>2016</v>
      </c>
      <c r="B15" s="82">
        <v>467</v>
      </c>
      <c r="C15" s="11">
        <f>B15/'POP_NASC VIVOS'!T$45*1000</f>
        <v>2.791359338202771</v>
      </c>
      <c r="I15" s="35"/>
      <c r="J15" s="35"/>
      <c r="K15" s="35"/>
      <c r="L15" s="39"/>
      <c r="M15" s="41"/>
      <c r="N15" s="35"/>
    </row>
    <row r="16" spans="1:17" ht="20.100000000000001" customHeight="1" x14ac:dyDescent="0.25">
      <c r="A16" s="81">
        <v>2017</v>
      </c>
      <c r="B16" s="82">
        <v>486</v>
      </c>
      <c r="C16" s="11">
        <f>B16/'POP_NASC VIVOS'!U$45*1000</f>
        <v>2.8709321077721923</v>
      </c>
      <c r="I16" s="35"/>
      <c r="J16" s="35"/>
      <c r="K16" s="35"/>
      <c r="L16" s="39"/>
      <c r="M16" s="41"/>
      <c r="N16" s="35"/>
    </row>
    <row r="17" spans="1:14" ht="20.100000000000001" customHeight="1" x14ac:dyDescent="0.25">
      <c r="A17" s="81">
        <v>2018</v>
      </c>
      <c r="B17" s="82">
        <v>452</v>
      </c>
      <c r="C17" s="11">
        <f>B17/'POP_NASC VIVOS'!V$45*1000</f>
        <v>2.7335458080591222</v>
      </c>
      <c r="I17" s="35"/>
      <c r="J17" s="35"/>
      <c r="K17" s="35"/>
      <c r="L17" s="39"/>
      <c r="M17" s="41"/>
      <c r="N17" s="35"/>
    </row>
    <row r="18" spans="1:14" ht="20.100000000000001" customHeight="1" x14ac:dyDescent="0.25">
      <c r="A18" s="81">
        <v>2019</v>
      </c>
      <c r="B18" s="82">
        <v>536</v>
      </c>
      <c r="C18" s="11">
        <f>B18/'POP_NASC VIVOS'!Y$45*1000</f>
        <v>3.9203926243956673</v>
      </c>
      <c r="I18" s="35"/>
      <c r="J18" s="35"/>
      <c r="K18" s="35"/>
      <c r="L18" s="39"/>
      <c r="M18" s="41"/>
      <c r="N18" s="35"/>
    </row>
    <row r="19" spans="1:14" ht="20.100000000000001" customHeight="1" x14ac:dyDescent="0.25">
      <c r="A19" s="73">
        <v>2020</v>
      </c>
      <c r="B19" s="74">
        <v>486</v>
      </c>
      <c r="C19" s="21">
        <f>B19/'POP_NASC VIVOS'!X$45*1000</f>
        <v>3.3032237016495727</v>
      </c>
      <c r="I19" s="35"/>
      <c r="J19" s="35"/>
      <c r="K19" s="35"/>
      <c r="L19" s="39"/>
      <c r="M19" s="41"/>
      <c r="N19" s="35"/>
    </row>
    <row r="20" spans="1:14" ht="20.100000000000001" customHeight="1" x14ac:dyDescent="0.25">
      <c r="A20" s="73">
        <v>2021</v>
      </c>
      <c r="B20" s="74">
        <v>426</v>
      </c>
      <c r="C20" s="21">
        <f>B20/'POP_NASC VIVOS'!Y$45*1000</f>
        <v>3.1158344365532726</v>
      </c>
      <c r="I20" s="35"/>
      <c r="J20" s="35"/>
      <c r="K20" s="35"/>
      <c r="L20" s="39"/>
      <c r="M20" s="41"/>
      <c r="N20" s="35"/>
    </row>
    <row r="21" spans="1:14" ht="20.100000000000001" customHeight="1" x14ac:dyDescent="0.25">
      <c r="A21" s="73">
        <v>2022</v>
      </c>
      <c r="B21" s="74">
        <v>391</v>
      </c>
      <c r="C21" s="21">
        <f>B21/'POP_NASC VIVOS'!Z$45*1000</f>
        <v>2.9607529853628249</v>
      </c>
      <c r="I21"/>
      <c r="J21" s="35"/>
      <c r="K21" s="35"/>
      <c r="L21" s="39"/>
      <c r="M21" s="41"/>
      <c r="N21" s="35"/>
    </row>
    <row r="22" spans="1:14" ht="20.100000000000001" customHeight="1" x14ac:dyDescent="0.25">
      <c r="A22" s="73">
        <v>2023</v>
      </c>
      <c r="B22" s="74">
        <v>348</v>
      </c>
      <c r="C22" s="21">
        <f>B22/'POP_NASC VIVOS'!AA$45*1000</f>
        <v>2.7083819752509921</v>
      </c>
      <c r="H22"/>
      <c r="I22"/>
      <c r="J22" s="35"/>
      <c r="K22" s="35"/>
      <c r="L22" s="39"/>
      <c r="M22" s="41"/>
      <c r="N22" s="35"/>
    </row>
    <row r="23" spans="1:14" ht="20.100000000000001" customHeight="1" x14ac:dyDescent="0.25">
      <c r="A23" s="73">
        <v>2024</v>
      </c>
      <c r="B23" s="74">
        <v>15</v>
      </c>
      <c r="C23" s="21">
        <f>B23/'POP_NASC VIVOS'!AB45*1000</f>
        <v>1.4285714285714286</v>
      </c>
      <c r="H23"/>
      <c r="I23"/>
      <c r="J23" s="35"/>
      <c r="K23" s="35"/>
      <c r="L23" s="39"/>
      <c r="M23" s="41"/>
      <c r="N23" s="35"/>
    </row>
    <row r="24" spans="1:14" ht="20.100000000000001" customHeight="1" x14ac:dyDescent="0.25">
      <c r="A24" s="66" t="s">
        <v>4</v>
      </c>
      <c r="B24" s="67">
        <f>SUM(B6:B23)</f>
        <v>7442</v>
      </c>
      <c r="C24" s="66"/>
      <c r="H24"/>
      <c r="I24"/>
      <c r="J24" s="35"/>
      <c r="K24" s="35"/>
      <c r="L24" s="39"/>
      <c r="M24"/>
      <c r="N24" s="35"/>
    </row>
    <row r="25" spans="1:14" x14ac:dyDescent="0.25">
      <c r="H25"/>
      <c r="I25"/>
      <c r="J25" s="35"/>
      <c r="K25" s="35"/>
      <c r="L25" s="46"/>
      <c r="M25" s="41"/>
    </row>
    <row r="26" spans="1:14" x14ac:dyDescent="0.25">
      <c r="A26" s="12" t="s">
        <v>11</v>
      </c>
      <c r="H26"/>
      <c r="I26"/>
      <c r="J26" s="35"/>
      <c r="K26" s="35"/>
      <c r="L26" s="35"/>
      <c r="M26" s="41"/>
    </row>
    <row r="27" spans="1:14" x14ac:dyDescent="0.25">
      <c r="A27" s="34" t="s">
        <v>40</v>
      </c>
      <c r="B27" s="23"/>
      <c r="C27" s="23"/>
      <c r="H27"/>
      <c r="I27"/>
      <c r="J27" s="35"/>
      <c r="K27" s="35"/>
      <c r="L27" s="35"/>
      <c r="M27" s="41"/>
    </row>
    <row r="28" spans="1:14" x14ac:dyDescent="0.25">
      <c r="A28" s="12" t="s">
        <v>31</v>
      </c>
      <c r="I28" s="35"/>
      <c r="J28" s="35"/>
      <c r="K28" s="35"/>
      <c r="L28" s="35"/>
      <c r="M28" s="41"/>
    </row>
    <row r="29" spans="1:14" x14ac:dyDescent="0.25">
      <c r="I29" s="35"/>
      <c r="J29" s="35"/>
      <c r="K29" s="35"/>
      <c r="L29" s="35"/>
      <c r="M29"/>
    </row>
    <row r="30" spans="1:14" x14ac:dyDescent="0.25">
      <c r="I30" s="35"/>
      <c r="J30" s="35"/>
    </row>
  </sheetData>
  <phoneticPr fontId="0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29"/>
  <sheetViews>
    <sheetView zoomScaleNormal="100" workbookViewId="0">
      <selection activeCell="A3" sqref="A3"/>
    </sheetView>
  </sheetViews>
  <sheetFormatPr defaultRowHeight="15" x14ac:dyDescent="0.25"/>
  <cols>
    <col min="1" max="1" width="18.7109375" style="1" customWidth="1"/>
    <col min="2" max="2" width="15.42578125" style="1" customWidth="1"/>
    <col min="3" max="16384" width="9.140625" style="1"/>
  </cols>
  <sheetData>
    <row r="2" spans="1:17" ht="15.75" x14ac:dyDescent="0.25">
      <c r="A2" s="61" t="s">
        <v>46</v>
      </c>
      <c r="B2" s="61"/>
      <c r="C2" s="61"/>
      <c r="D2" s="61"/>
      <c r="E2" s="61"/>
      <c r="F2" s="51"/>
      <c r="G2" s="51"/>
      <c r="H2" s="51"/>
      <c r="I2" s="51"/>
      <c r="J2" s="51"/>
      <c r="K2" s="51"/>
      <c r="L2" s="51"/>
      <c r="M2" s="51"/>
      <c r="N2" s="51"/>
    </row>
    <row r="3" spans="1:17" x14ac:dyDescent="0.25">
      <c r="A3" s="9"/>
      <c r="B3" s="9"/>
      <c r="C3" s="9"/>
      <c r="D3" s="9"/>
      <c r="E3" s="9"/>
    </row>
    <row r="4" spans="1:17" x14ac:dyDescent="0.25">
      <c r="A4" s="9"/>
      <c r="B4" s="9"/>
      <c r="C4" s="9"/>
      <c r="D4" s="9"/>
      <c r="E4" s="9"/>
    </row>
    <row r="5" spans="1:17" ht="30" x14ac:dyDescent="0.25">
      <c r="A5" s="29" t="s">
        <v>0</v>
      </c>
      <c r="B5" s="54" t="s">
        <v>17</v>
      </c>
      <c r="C5" s="29" t="s">
        <v>7</v>
      </c>
      <c r="D5" s="9"/>
      <c r="E5" s="9"/>
    </row>
    <row r="6" spans="1:17" ht="20.100000000000001" customHeight="1" x14ac:dyDescent="0.25">
      <c r="A6" s="10">
        <v>2007</v>
      </c>
      <c r="B6" s="57">
        <v>329</v>
      </c>
      <c r="C6" s="11">
        <f>B6/'POP_NASC VIVOS'!K$45*1000</f>
        <v>1.9175176015293514</v>
      </c>
      <c r="D6" s="9"/>
      <c r="I6" s="35"/>
      <c r="J6" s="35"/>
      <c r="K6" s="35"/>
      <c r="L6" s="35"/>
      <c r="M6" s="35"/>
      <c r="N6" s="35"/>
      <c r="O6" s="35"/>
      <c r="P6" s="35"/>
      <c r="Q6" s="35"/>
    </row>
    <row r="7" spans="1:17" ht="20.100000000000001" customHeight="1" x14ac:dyDescent="0.25">
      <c r="A7" s="10">
        <v>2008</v>
      </c>
      <c r="B7" s="55">
        <v>626</v>
      </c>
      <c r="C7" s="11">
        <f>B7/'POP_NASC VIVOS'!L$45*1000</f>
        <v>3.6080275731691853</v>
      </c>
      <c r="D7" s="9"/>
      <c r="I7" s="35"/>
      <c r="J7" s="35"/>
      <c r="K7" s="35"/>
      <c r="L7" s="35"/>
      <c r="M7" s="35"/>
      <c r="N7" s="35"/>
      <c r="O7" s="35"/>
      <c r="P7" s="35"/>
      <c r="Q7" s="35"/>
    </row>
    <row r="8" spans="1:17" ht="20.100000000000001" customHeight="1" x14ac:dyDescent="0.25">
      <c r="A8" s="10">
        <v>2009</v>
      </c>
      <c r="B8" s="55">
        <v>779</v>
      </c>
      <c r="C8" s="11">
        <f>B8/'POP_NASC VIVOS'!M$45*1000</f>
        <v>4.4807454487935345</v>
      </c>
      <c r="D8" s="9"/>
      <c r="I8" s="35"/>
      <c r="J8" s="35"/>
      <c r="K8" s="35"/>
      <c r="L8" s="35"/>
      <c r="M8" s="35"/>
      <c r="N8" s="35"/>
      <c r="O8" s="35"/>
      <c r="P8" s="35"/>
      <c r="Q8" s="35"/>
    </row>
    <row r="9" spans="1:17" ht="20.100000000000001" customHeight="1" x14ac:dyDescent="0.25">
      <c r="A9" s="10">
        <v>2010</v>
      </c>
      <c r="B9" s="70">
        <v>890</v>
      </c>
      <c r="C9" s="11">
        <f>B9/'POP_NASC VIVOS'!N$45*1000</f>
        <v>5.1068713240568062</v>
      </c>
      <c r="D9" s="9"/>
      <c r="I9" s="35"/>
      <c r="J9" s="35"/>
      <c r="K9" s="35"/>
      <c r="L9" s="35"/>
      <c r="M9" s="35"/>
      <c r="N9" s="35"/>
      <c r="O9" s="35"/>
      <c r="P9" s="35"/>
      <c r="Q9" s="35"/>
    </row>
    <row r="10" spans="1:17" ht="20.100000000000001" customHeight="1" x14ac:dyDescent="0.25">
      <c r="A10" s="10">
        <v>2011</v>
      </c>
      <c r="B10" s="70">
        <v>1562</v>
      </c>
      <c r="C10" s="11">
        <f>B10/'POP_NASC VIVOS'!O$45*1000</f>
        <v>8.8523661093794281</v>
      </c>
      <c r="D10" s="9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20.100000000000001" customHeight="1" x14ac:dyDescent="0.25">
      <c r="A11" s="10">
        <v>2012</v>
      </c>
      <c r="B11" s="70">
        <v>1781</v>
      </c>
      <c r="C11" s="11">
        <f>B11/'POP_NASC VIVOS'!P$45*1000</f>
        <v>10.126107276469451</v>
      </c>
      <c r="D11" s="9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20.100000000000001" customHeight="1" x14ac:dyDescent="0.25">
      <c r="A12" s="10">
        <v>2013</v>
      </c>
      <c r="B12" s="70">
        <v>2318</v>
      </c>
      <c r="C12" s="11">
        <f>B12/'POP_NASC VIVOS'!Q$45*1000</f>
        <v>13.403337535127383</v>
      </c>
      <c r="D12" s="9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20.100000000000001" customHeight="1" x14ac:dyDescent="0.25">
      <c r="A13" s="10">
        <v>2014</v>
      </c>
      <c r="B13" s="70">
        <v>2709</v>
      </c>
      <c r="C13" s="11">
        <f>B13/'POP_NASC VIVOS'!R$45*1000</f>
        <v>15.408329257055751</v>
      </c>
      <c r="D13" s="9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20.100000000000001" customHeight="1" x14ac:dyDescent="0.25">
      <c r="A14" s="10">
        <v>2015</v>
      </c>
      <c r="B14" s="70">
        <v>2845</v>
      </c>
      <c r="C14" s="11">
        <f>B14/'POP_NASC VIVOS'!S$45*1000</f>
        <v>16.139096891309283</v>
      </c>
      <c r="D14" s="9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20.100000000000001" customHeight="1" x14ac:dyDescent="0.25">
      <c r="A15" s="10">
        <v>2016</v>
      </c>
      <c r="B15" s="70">
        <v>3548</v>
      </c>
      <c r="C15" s="11">
        <f>B15/'POP_NASC VIVOS'!T$45*1000</f>
        <v>21.2071583125127</v>
      </c>
      <c r="D15" s="9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20.100000000000001" customHeight="1" x14ac:dyDescent="0.25">
      <c r="A16" s="10">
        <v>2017</v>
      </c>
      <c r="B16" s="70">
        <v>4625</v>
      </c>
      <c r="C16" s="11">
        <f>B16/'POP_NASC VIVOS'!U$45*1000</f>
        <v>27.321113165527546</v>
      </c>
      <c r="D16" s="9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20.100000000000001" customHeight="1" x14ac:dyDescent="0.25">
      <c r="A17" s="10">
        <v>2018</v>
      </c>
      <c r="B17" s="70">
        <v>4976</v>
      </c>
      <c r="C17" s="71">
        <f>B17/'POP_NASC VIVOS'!V$45*1000</f>
        <v>30.093194559518125</v>
      </c>
      <c r="D17" s="9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20.100000000000001" customHeight="1" x14ac:dyDescent="0.25">
      <c r="A18" s="10">
        <v>2019</v>
      </c>
      <c r="B18" s="70">
        <v>5358</v>
      </c>
      <c r="C18" s="71">
        <f>B18/'POP_NASC VIVOS'!W$45*1000</f>
        <v>33.78480629539952</v>
      </c>
      <c r="D18" s="9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20.100000000000001" customHeight="1" x14ac:dyDescent="0.25">
      <c r="A19" s="10">
        <v>2020</v>
      </c>
      <c r="B19" s="69">
        <v>6207</v>
      </c>
      <c r="C19" s="71">
        <f>B19/'POP_NASC VIVOS'!X$45*1000</f>
        <v>42.187468140203492</v>
      </c>
      <c r="D19" s="9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20.100000000000001" customHeight="1" x14ac:dyDescent="0.25">
      <c r="A20" s="91">
        <v>2021</v>
      </c>
      <c r="B20" s="56">
        <v>6222</v>
      </c>
      <c r="C20" s="92">
        <f>B20/'POP_NASC VIVOS'!Y$45*1000</f>
        <v>45.508736770503432</v>
      </c>
      <c r="D20" s="9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20.100000000000001" customHeight="1" x14ac:dyDescent="0.25">
      <c r="A21" s="20">
        <v>2022</v>
      </c>
      <c r="B21" s="56">
        <v>7689</v>
      </c>
      <c r="C21" s="48">
        <f>B21/'POP_NASC VIVOS'!Z$45*1000</f>
        <v>58.223093873285826</v>
      </c>
      <c r="D21" s="9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20.100000000000001" customHeight="1" x14ac:dyDescent="0.25">
      <c r="A22" s="20">
        <v>2023</v>
      </c>
      <c r="B22" s="56">
        <v>7413</v>
      </c>
      <c r="C22" s="48">
        <f>B22/'POP_NASC VIVOS'!AA$45*1000</f>
        <v>57.693205696941398</v>
      </c>
      <c r="D22" s="9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20.100000000000001" customHeight="1" x14ac:dyDescent="0.25">
      <c r="A23" s="20">
        <v>2024</v>
      </c>
      <c r="B23" s="56">
        <v>182</v>
      </c>
      <c r="C23" s="48">
        <f>B23/'POP_NASC VIVOS'!AB$45*1000</f>
        <v>17.333333333333332</v>
      </c>
      <c r="D23" s="9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20.100000000000001" customHeight="1" x14ac:dyDescent="0.25">
      <c r="A24" s="32" t="s">
        <v>4</v>
      </c>
      <c r="B24" s="58">
        <f>SUM(B6:B23)</f>
        <v>60059</v>
      </c>
      <c r="C24" s="53" t="s">
        <v>9</v>
      </c>
      <c r="D24" s="9"/>
      <c r="E24" s="9"/>
      <c r="I24" s="35"/>
      <c r="J24" s="35"/>
      <c r="L24" s="35"/>
      <c r="M24" s="35"/>
      <c r="N24" s="35"/>
      <c r="O24" s="35"/>
      <c r="P24" s="35"/>
      <c r="Q24" s="35"/>
    </row>
    <row r="25" spans="1:17" x14ac:dyDescent="0.25">
      <c r="A25" s="9"/>
      <c r="C25" s="9"/>
      <c r="D25" s="9"/>
      <c r="E25" s="9"/>
      <c r="M25" s="35"/>
      <c r="N25" s="35"/>
      <c r="O25" s="35"/>
      <c r="P25" s="35"/>
      <c r="Q25" s="35"/>
    </row>
    <row r="26" spans="1:17" x14ac:dyDescent="0.25">
      <c r="A26" s="12" t="s">
        <v>11</v>
      </c>
      <c r="C26" s="9"/>
      <c r="D26" s="9"/>
      <c r="E26" s="9"/>
      <c r="M26" s="35"/>
      <c r="N26" s="35"/>
      <c r="O26" s="35"/>
      <c r="P26" s="35"/>
      <c r="Q26" s="35"/>
    </row>
    <row r="27" spans="1:17" x14ac:dyDescent="0.25">
      <c r="A27" s="34" t="s">
        <v>40</v>
      </c>
      <c r="B27" s="22"/>
      <c r="C27" s="22"/>
      <c r="D27" s="9"/>
      <c r="E27" s="9"/>
      <c r="M27" s="35"/>
      <c r="N27" s="35"/>
      <c r="O27" s="35"/>
      <c r="P27" s="35"/>
      <c r="Q27" s="35"/>
    </row>
    <row r="28" spans="1:17" x14ac:dyDescent="0.25">
      <c r="A28" s="49" t="s">
        <v>31</v>
      </c>
      <c r="B28" s="9"/>
      <c r="C28" s="9"/>
      <c r="D28" s="9"/>
      <c r="E28" s="9"/>
      <c r="M28" s="35"/>
      <c r="N28" s="35"/>
      <c r="O28" s="35"/>
      <c r="P28" s="35"/>
      <c r="Q28" s="35"/>
    </row>
    <row r="29" spans="1:17" x14ac:dyDescent="0.25">
      <c r="M29" s="35"/>
      <c r="N29" s="35"/>
      <c r="O29" s="35"/>
    </row>
  </sheetData>
  <phoneticPr fontId="0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7"/>
  <sheetViews>
    <sheetView zoomScaleNormal="100" workbookViewId="0">
      <selection activeCell="C5" sqref="C5"/>
    </sheetView>
  </sheetViews>
  <sheetFormatPr defaultRowHeight="15" x14ac:dyDescent="0.25"/>
  <cols>
    <col min="1" max="1" width="26.5703125" style="1" customWidth="1"/>
    <col min="2" max="2" width="12.7109375" style="1" customWidth="1"/>
    <col min="3" max="3" width="9" style="1" customWidth="1"/>
    <col min="4" max="11" width="6.28515625" style="1" customWidth="1"/>
    <col min="12" max="12" width="11.140625" style="1" bestFit="1" customWidth="1"/>
    <col min="13" max="14" width="6.28515625" style="1" customWidth="1"/>
    <col min="15" max="16" width="11.140625" style="1" bestFit="1" customWidth="1"/>
    <col min="17" max="19" width="6.7109375" style="1" customWidth="1"/>
    <col min="20" max="16384" width="9.140625" style="1"/>
  </cols>
  <sheetData>
    <row r="2" spans="1:16" ht="15.75" x14ac:dyDescent="0.25">
      <c r="A2" s="43" t="s">
        <v>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4"/>
      <c r="N2" s="44"/>
      <c r="O2" s="23"/>
      <c r="P2" s="23"/>
    </row>
    <row r="3" spans="1:16" x14ac:dyDescent="0.25">
      <c r="A3" s="2"/>
    </row>
    <row r="4" spans="1:16" ht="30" x14ac:dyDescent="0.25">
      <c r="A4" s="28" t="s">
        <v>0</v>
      </c>
      <c r="B4" s="54" t="s">
        <v>17</v>
      </c>
      <c r="C4" s="29" t="s">
        <v>12</v>
      </c>
      <c r="E4" s="42"/>
    </row>
    <row r="5" spans="1:16" ht="20.100000000000001" customHeight="1" x14ac:dyDescent="0.25">
      <c r="A5" s="10">
        <v>2007</v>
      </c>
      <c r="B5" s="57">
        <v>348</v>
      </c>
      <c r="C5" s="11">
        <f>B5/'POP_NASC VIVOS'!K$45*1000</f>
        <v>2.0282557000979158</v>
      </c>
      <c r="E5" s="42"/>
      <c r="F5" s="42"/>
      <c r="H5" s="50"/>
      <c r="K5" s="35"/>
      <c r="L5" s="36"/>
      <c r="M5" s="35"/>
      <c r="N5" s="35"/>
      <c r="O5" s="42"/>
      <c r="P5" s="42"/>
    </row>
    <row r="6" spans="1:16" ht="20.100000000000001" customHeight="1" x14ac:dyDescent="0.25">
      <c r="A6" s="10">
        <v>2008</v>
      </c>
      <c r="B6" s="55">
        <v>404</v>
      </c>
      <c r="C6" s="11">
        <f>B6/'POP_NASC VIVOS'!L$45*1000</f>
        <v>2.3285034178280366</v>
      </c>
      <c r="E6" s="42"/>
      <c r="F6" s="42"/>
      <c r="H6" s="50"/>
      <c r="K6" s="35"/>
      <c r="L6" s="35"/>
      <c r="M6" s="35"/>
      <c r="N6" s="35"/>
    </row>
    <row r="7" spans="1:16" ht="20.100000000000001" customHeight="1" x14ac:dyDescent="0.25">
      <c r="A7" s="10">
        <v>2009</v>
      </c>
      <c r="B7" s="55">
        <v>404</v>
      </c>
      <c r="C7" s="11">
        <f>B7/'POP_NASC VIVOS'!M$45*1000</f>
        <v>2.3237755600931811</v>
      </c>
      <c r="E7" s="42"/>
      <c r="F7" s="42"/>
      <c r="H7" s="50"/>
      <c r="K7" s="35"/>
      <c r="L7" s="35"/>
      <c r="M7" s="35"/>
      <c r="N7" s="35"/>
    </row>
    <row r="8" spans="1:16" ht="20.100000000000001" customHeight="1" x14ac:dyDescent="0.25">
      <c r="A8" s="10">
        <v>2010</v>
      </c>
      <c r="B8" s="69">
        <v>541</v>
      </c>
      <c r="C8" s="11">
        <f>B8/'POP_NASC VIVOS'!N$45*1000</f>
        <v>3.1042891981064411</v>
      </c>
      <c r="E8" s="42"/>
      <c r="F8" s="42"/>
      <c r="H8" s="50"/>
      <c r="K8" s="35"/>
      <c r="L8" s="35"/>
      <c r="M8" s="35"/>
      <c r="N8" s="35"/>
    </row>
    <row r="9" spans="1:16" ht="20.100000000000001" customHeight="1" x14ac:dyDescent="0.25">
      <c r="A9" s="10">
        <v>2011</v>
      </c>
      <c r="B9" s="69">
        <v>632</v>
      </c>
      <c r="C9" s="11">
        <f>B9/'POP_NASC VIVOS'!O$45*1000</f>
        <v>3.5817512043071691</v>
      </c>
      <c r="E9" s="42"/>
      <c r="F9" s="42"/>
      <c r="H9" s="50"/>
      <c r="K9" s="35"/>
      <c r="L9" s="35"/>
      <c r="M9" s="35"/>
      <c r="N9" s="35"/>
    </row>
    <row r="10" spans="1:16" ht="20.100000000000001" customHeight="1" x14ac:dyDescent="0.25">
      <c r="A10" s="10">
        <v>2012</v>
      </c>
      <c r="B10" s="69">
        <v>695</v>
      </c>
      <c r="C10" s="11">
        <f>B10/'POP_NASC VIVOS'!P$45*1000</f>
        <v>3.9515129461798253</v>
      </c>
      <c r="E10" s="42"/>
      <c r="F10" s="42"/>
      <c r="H10" s="50"/>
      <c r="K10" s="35"/>
      <c r="L10" s="35"/>
      <c r="M10" s="35"/>
      <c r="N10" s="35"/>
    </row>
    <row r="11" spans="1:16" ht="20.100000000000001" customHeight="1" x14ac:dyDescent="0.25">
      <c r="A11" s="10">
        <v>2013</v>
      </c>
      <c r="B11" s="69">
        <v>845</v>
      </c>
      <c r="C11" s="11">
        <f>B11/'POP_NASC VIVOS'!Q$45*1000</f>
        <v>4.8860311549536846</v>
      </c>
      <c r="E11" s="42"/>
      <c r="F11" s="42"/>
      <c r="H11" s="50"/>
      <c r="K11" s="35"/>
      <c r="L11" s="35"/>
      <c r="M11" s="35"/>
      <c r="N11" s="35"/>
    </row>
    <row r="12" spans="1:16" ht="20.100000000000001" customHeight="1" x14ac:dyDescent="0.25">
      <c r="A12" s="10">
        <v>2014</v>
      </c>
      <c r="B12" s="69">
        <v>966</v>
      </c>
      <c r="C12" s="11">
        <f>B12/'POP_NASC VIVOS'!R$45*1000</f>
        <v>5.4944429908880981</v>
      </c>
      <c r="E12" s="42"/>
      <c r="F12" s="42"/>
      <c r="H12" s="50"/>
      <c r="K12" s="35"/>
      <c r="L12" s="35"/>
      <c r="M12" s="35"/>
      <c r="N12" s="35"/>
    </row>
    <row r="13" spans="1:16" ht="20.100000000000001" customHeight="1" x14ac:dyDescent="0.25">
      <c r="A13" s="10">
        <v>2015</v>
      </c>
      <c r="B13" s="69">
        <v>999</v>
      </c>
      <c r="C13" s="11">
        <f>B13/'POP_NASC VIVOS'!S$45*1000</f>
        <v>5.6671204901293395</v>
      </c>
      <c r="E13" s="42"/>
      <c r="F13" s="42"/>
      <c r="H13" s="50"/>
      <c r="K13" s="35"/>
      <c r="L13" s="35"/>
      <c r="M13" s="35"/>
      <c r="N13" s="35"/>
    </row>
    <row r="14" spans="1:16" ht="20.100000000000001" customHeight="1" x14ac:dyDescent="0.25">
      <c r="A14" s="10">
        <v>2016</v>
      </c>
      <c r="B14" s="69">
        <v>1107</v>
      </c>
      <c r="C14" s="11">
        <f>B14/'POP_NASC VIVOS'!T$45*1000</f>
        <v>6.6167768466605299</v>
      </c>
      <c r="E14" s="42"/>
      <c r="F14" s="42"/>
      <c r="H14" s="50"/>
      <c r="K14" s="35"/>
      <c r="L14" s="35"/>
      <c r="M14" s="35"/>
      <c r="N14" s="35"/>
    </row>
    <row r="15" spans="1:16" ht="20.100000000000001" customHeight="1" x14ac:dyDescent="0.25">
      <c r="A15" s="10">
        <v>2017</v>
      </c>
      <c r="B15" s="69">
        <v>1065</v>
      </c>
      <c r="C15" s="11">
        <f>B15/'POP_NASC VIVOS'!U$45*1000</f>
        <v>6.2912401127106685</v>
      </c>
      <c r="E15" s="42"/>
      <c r="F15" s="42"/>
      <c r="H15" s="50"/>
      <c r="K15" s="35"/>
      <c r="L15" s="35"/>
      <c r="M15" s="35"/>
      <c r="N15" s="35"/>
    </row>
    <row r="16" spans="1:16" ht="20.100000000000001" customHeight="1" x14ac:dyDescent="0.25">
      <c r="A16" s="10">
        <v>2018</v>
      </c>
      <c r="B16" s="69">
        <v>1154</v>
      </c>
      <c r="C16" s="11">
        <f>B16/'POP_NASC VIVOS'!V$45*1000</f>
        <v>6.9790085453544837</v>
      </c>
      <c r="F16" s="42"/>
      <c r="H16" s="50"/>
      <c r="K16" s="35"/>
      <c r="L16" s="35"/>
      <c r="M16" s="35"/>
      <c r="N16" s="35"/>
    </row>
    <row r="17" spans="1:14" ht="20.100000000000001" customHeight="1" x14ac:dyDescent="0.25">
      <c r="A17" s="10">
        <v>2019</v>
      </c>
      <c r="B17" s="69">
        <v>1131</v>
      </c>
      <c r="C17" s="11">
        <f>B17/'POP_NASC VIVOS'!W$45*1000</f>
        <v>7.1315072639225177</v>
      </c>
      <c r="F17" s="42"/>
      <c r="H17" s="50"/>
      <c r="K17" s="35"/>
      <c r="L17" s="35"/>
      <c r="M17" s="35"/>
      <c r="N17" s="35"/>
    </row>
    <row r="18" spans="1:14" ht="20.100000000000001" customHeight="1" x14ac:dyDescent="0.25">
      <c r="A18" s="10">
        <v>2020</v>
      </c>
      <c r="B18" s="69">
        <v>1061</v>
      </c>
      <c r="C18" s="11">
        <f>B18/'POP_NASC VIVOS'!X$45*1000</f>
        <v>7.2113587396094578</v>
      </c>
      <c r="F18" s="42"/>
      <c r="H18" s="50"/>
      <c r="K18" s="35"/>
      <c r="L18" s="35"/>
      <c r="M18" s="35"/>
      <c r="N18" s="35"/>
    </row>
    <row r="19" spans="1:14" ht="20.100000000000001" customHeight="1" x14ac:dyDescent="0.25">
      <c r="A19" s="91">
        <v>2021</v>
      </c>
      <c r="B19" s="56">
        <v>918</v>
      </c>
      <c r="C19" s="93">
        <f>B19/'POP_NASC VIVOS'!Y$45*1000</f>
        <v>6.7144037858119825</v>
      </c>
      <c r="F19" s="42"/>
      <c r="H19" s="50"/>
      <c r="K19" s="35"/>
      <c r="L19" s="35"/>
      <c r="M19" s="35"/>
      <c r="N19" s="35"/>
    </row>
    <row r="20" spans="1:14" ht="20.100000000000001" customHeight="1" x14ac:dyDescent="0.25">
      <c r="A20" s="20">
        <v>2022</v>
      </c>
      <c r="B20" s="56">
        <v>953</v>
      </c>
      <c r="C20" s="21">
        <f>B20/'POP_NASC VIVOS'!Z$45*1000</f>
        <v>7.2163621356797236</v>
      </c>
      <c r="F20" s="42"/>
      <c r="H20" s="50"/>
      <c r="K20" s="35"/>
      <c r="L20" s="35"/>
      <c r="M20" s="35"/>
      <c r="N20" s="35"/>
    </row>
    <row r="21" spans="1:14" ht="20.100000000000001" customHeight="1" x14ac:dyDescent="0.25">
      <c r="A21" s="20">
        <v>2023</v>
      </c>
      <c r="B21" s="56">
        <v>823</v>
      </c>
      <c r="C21" s="21">
        <f>B21/'POP_NASC VIVOS'!AA$45*1000</f>
        <v>6.4051677173320885</v>
      </c>
      <c r="F21" s="42"/>
      <c r="H21" s="50"/>
      <c r="K21" s="35"/>
      <c r="L21" s="35"/>
      <c r="M21" s="35"/>
      <c r="N21" s="35"/>
    </row>
    <row r="22" spans="1:14" ht="20.100000000000001" customHeight="1" x14ac:dyDescent="0.25">
      <c r="A22" s="20">
        <v>2024</v>
      </c>
      <c r="B22" s="59">
        <v>26</v>
      </c>
      <c r="C22" s="21">
        <f>B22/'POP_NASC VIVOS'!AB$45*1000</f>
        <v>2.4761904761904758</v>
      </c>
      <c r="F22" s="42"/>
      <c r="H22" s="50"/>
      <c r="K22" s="35"/>
      <c r="L22" s="35"/>
      <c r="M22" s="35"/>
      <c r="N22" s="35"/>
    </row>
    <row r="23" spans="1:14" ht="20.100000000000001" customHeight="1" x14ac:dyDescent="0.25">
      <c r="A23" s="13" t="s">
        <v>4</v>
      </c>
      <c r="B23" s="60">
        <f>SUM(B5:B22)</f>
        <v>14072</v>
      </c>
      <c r="C23" s="14" t="s">
        <v>9</v>
      </c>
      <c r="K23" s="35"/>
      <c r="L23" s="35"/>
      <c r="M23" s="35"/>
      <c r="N23" s="35"/>
    </row>
    <row r="24" spans="1:14" x14ac:dyDescent="0.25">
      <c r="K24" s="35"/>
      <c r="L24" s="36"/>
      <c r="M24" s="35"/>
      <c r="N24" s="35"/>
    </row>
    <row r="25" spans="1:14" x14ac:dyDescent="0.25">
      <c r="A25" s="12" t="s">
        <v>16</v>
      </c>
    </row>
    <row r="26" spans="1:14" x14ac:dyDescent="0.25">
      <c r="A26" s="88" t="s">
        <v>40</v>
      </c>
      <c r="B26" s="51"/>
      <c r="C26" s="51"/>
    </row>
    <row r="27" spans="1:14" x14ac:dyDescent="0.25">
      <c r="A27" s="89" t="s">
        <v>31</v>
      </c>
      <c r="B27" s="51"/>
      <c r="C27" s="51"/>
    </row>
  </sheetData>
  <phoneticPr fontId="0" type="noConversion"/>
  <pageMargins left="0.25" right="0.25" top="0.75" bottom="0.75" header="0.51180555555555496" footer="0.51180555555555496"/>
  <pageSetup paperSize="9" firstPageNumber="0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B64"/>
  <sheetViews>
    <sheetView topLeftCell="A25" zoomScaleNormal="100" workbookViewId="0">
      <selection activeCell="E48" sqref="E48"/>
    </sheetView>
  </sheetViews>
  <sheetFormatPr defaultColWidth="8.7109375" defaultRowHeight="15" x14ac:dyDescent="0.25"/>
  <cols>
    <col min="1" max="2" width="8.7109375" customWidth="1"/>
    <col min="3" max="4" width="10.5703125" customWidth="1"/>
    <col min="5" max="5" width="11.5703125" customWidth="1"/>
    <col min="6" max="9" width="8.7109375" customWidth="1"/>
    <col min="10" max="10" width="43.42578125" bestFit="1" customWidth="1"/>
    <col min="11" max="11" width="7" bestFit="1" customWidth="1"/>
    <col min="24" max="25" width="10.7109375" bestFit="1" customWidth="1"/>
    <col min="26" max="26" width="14.85546875" customWidth="1"/>
    <col min="27" max="27" width="13.5703125" bestFit="1" customWidth="1"/>
    <col min="28" max="28" width="11.5703125" customWidth="1"/>
  </cols>
  <sheetData>
    <row r="2" spans="2:28" x14ac:dyDescent="0.25">
      <c r="B2" t="s">
        <v>13</v>
      </c>
    </row>
    <row r="3" spans="2:28" x14ac:dyDescent="0.25">
      <c r="B3" t="s">
        <v>41</v>
      </c>
      <c r="C3" t="s">
        <v>14</v>
      </c>
      <c r="D3" t="s">
        <v>15</v>
      </c>
      <c r="E3" t="s">
        <v>43</v>
      </c>
    </row>
    <row r="4" spans="2:28" x14ac:dyDescent="0.25">
      <c r="B4" s="15">
        <v>1980</v>
      </c>
      <c r="C4" s="16">
        <v>4141963</v>
      </c>
      <c r="D4" s="16">
        <v>4333417</v>
      </c>
      <c r="E4" s="17">
        <f t="shared" ref="E4:E47" si="0">SUM(C4:D4)</f>
        <v>8475380</v>
      </c>
    </row>
    <row r="5" spans="2:28" x14ac:dyDescent="0.25">
      <c r="B5" s="15">
        <v>1981</v>
      </c>
      <c r="C5" s="16">
        <v>4189447</v>
      </c>
      <c r="D5" s="16">
        <v>4392838</v>
      </c>
      <c r="E5" s="17">
        <f t="shared" si="0"/>
        <v>8582285</v>
      </c>
    </row>
    <row r="6" spans="2:28" x14ac:dyDescent="0.25">
      <c r="B6" s="15">
        <v>1982</v>
      </c>
      <c r="C6" s="16">
        <v>4236533</v>
      </c>
      <c r="D6" s="16">
        <v>4452147</v>
      </c>
      <c r="E6" s="17">
        <f t="shared" si="0"/>
        <v>8688680</v>
      </c>
    </row>
    <row r="7" spans="2:28" x14ac:dyDescent="0.25">
      <c r="B7" s="15">
        <v>1983</v>
      </c>
      <c r="C7" s="16">
        <v>4283226</v>
      </c>
      <c r="D7" s="16">
        <v>4511318</v>
      </c>
      <c r="E7" s="17">
        <f t="shared" si="0"/>
        <v>8794544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AB7" s="52"/>
    </row>
    <row r="8" spans="2:28" x14ac:dyDescent="0.25">
      <c r="B8" s="15">
        <v>1984</v>
      </c>
      <c r="C8" s="16">
        <v>4329480</v>
      </c>
      <c r="D8" s="16">
        <v>4570292</v>
      </c>
      <c r="E8" s="17">
        <f t="shared" si="0"/>
        <v>8899772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B8" s="52"/>
    </row>
    <row r="9" spans="2:28" x14ac:dyDescent="0.25">
      <c r="B9" s="15">
        <v>1985</v>
      </c>
      <c r="C9" s="16">
        <v>4375227</v>
      </c>
      <c r="D9" s="16">
        <v>4629004</v>
      </c>
      <c r="E9" s="17">
        <f t="shared" si="0"/>
        <v>9004231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B9" s="52"/>
    </row>
    <row r="10" spans="2:28" x14ac:dyDescent="0.25">
      <c r="B10" s="15">
        <v>1986</v>
      </c>
      <c r="C10" s="16">
        <v>4420471</v>
      </c>
      <c r="D10" s="16">
        <v>4687439</v>
      </c>
      <c r="E10" s="17">
        <f t="shared" si="0"/>
        <v>9107910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B10" s="52"/>
    </row>
    <row r="11" spans="2:28" x14ac:dyDescent="0.25">
      <c r="B11" s="15">
        <v>1987</v>
      </c>
      <c r="C11" s="16">
        <v>4465139</v>
      </c>
      <c r="D11" s="16">
        <v>4745529</v>
      </c>
      <c r="E11" s="17">
        <f t="shared" si="0"/>
        <v>9210668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AB11" s="52"/>
    </row>
    <row r="12" spans="2:28" x14ac:dyDescent="0.25">
      <c r="B12" s="15">
        <v>1988</v>
      </c>
      <c r="C12" s="16">
        <v>4509201</v>
      </c>
      <c r="D12" s="16">
        <v>4803230</v>
      </c>
      <c r="E12" s="17">
        <f t="shared" si="0"/>
        <v>9312431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B12" s="52"/>
    </row>
    <row r="13" spans="2:28" x14ac:dyDescent="0.25">
      <c r="B13" s="15">
        <v>1989</v>
      </c>
      <c r="C13" s="16">
        <v>4552595</v>
      </c>
      <c r="D13" s="16">
        <v>4860488</v>
      </c>
      <c r="E13" s="17">
        <f t="shared" si="0"/>
        <v>9413083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AB13" s="52"/>
    </row>
    <row r="14" spans="2:28" x14ac:dyDescent="0.25">
      <c r="B14" s="15">
        <v>1990</v>
      </c>
      <c r="C14" s="16">
        <v>4595289</v>
      </c>
      <c r="D14" s="16">
        <v>4917256</v>
      </c>
      <c r="E14" s="17">
        <f t="shared" si="0"/>
        <v>9512545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AB14" s="52"/>
    </row>
    <row r="15" spans="2:28" x14ac:dyDescent="0.25">
      <c r="B15" s="15">
        <v>1991</v>
      </c>
      <c r="C15" s="16">
        <v>4637212</v>
      </c>
      <c r="D15" s="16">
        <v>4973447</v>
      </c>
      <c r="E15" s="17">
        <f t="shared" si="0"/>
        <v>9610659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B15" s="52"/>
    </row>
    <row r="16" spans="2:28" x14ac:dyDescent="0.25">
      <c r="B16" s="15">
        <v>1992</v>
      </c>
      <c r="C16" s="16">
        <v>4669272</v>
      </c>
      <c r="D16" s="16">
        <v>5021147</v>
      </c>
      <c r="E16" s="17">
        <f t="shared" si="0"/>
        <v>9690419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AB16" s="52"/>
    </row>
    <row r="17" spans="2:28" x14ac:dyDescent="0.25">
      <c r="B17" s="15">
        <v>1993</v>
      </c>
      <c r="C17" s="16">
        <v>4703228</v>
      </c>
      <c r="D17" s="16">
        <v>5071094</v>
      </c>
      <c r="E17" s="17">
        <f t="shared" si="0"/>
        <v>9774322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B17" s="52"/>
    </row>
    <row r="18" spans="2:28" x14ac:dyDescent="0.25">
      <c r="B18" s="15">
        <v>1994</v>
      </c>
      <c r="C18" s="16">
        <v>4740103</v>
      </c>
      <c r="D18" s="16">
        <v>5124409</v>
      </c>
      <c r="E18" s="17">
        <f t="shared" si="0"/>
        <v>9864512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B18" s="52"/>
    </row>
    <row r="19" spans="2:28" x14ac:dyDescent="0.25">
      <c r="B19" s="15">
        <v>1995</v>
      </c>
      <c r="C19" s="16">
        <v>4775957</v>
      </c>
      <c r="D19" s="16">
        <v>5176848</v>
      </c>
      <c r="E19" s="17">
        <f t="shared" si="0"/>
        <v>9952805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B19" s="52"/>
    </row>
    <row r="20" spans="2:28" x14ac:dyDescent="0.25">
      <c r="B20" s="15">
        <v>1996</v>
      </c>
      <c r="C20" s="18">
        <v>4811356</v>
      </c>
      <c r="D20" s="18">
        <v>5229014</v>
      </c>
      <c r="E20" s="17">
        <f t="shared" si="0"/>
        <v>10040370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AB20" s="52"/>
    </row>
    <row r="21" spans="2:28" x14ac:dyDescent="0.25">
      <c r="B21" s="15">
        <v>1997</v>
      </c>
      <c r="C21" s="19">
        <v>4849655</v>
      </c>
      <c r="D21" s="19">
        <v>5284565</v>
      </c>
      <c r="E21" s="17">
        <f t="shared" si="0"/>
        <v>10134220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AB21" s="52"/>
    </row>
    <row r="22" spans="2:28" x14ac:dyDescent="0.25">
      <c r="B22" s="15">
        <v>1998</v>
      </c>
      <c r="C22" s="19">
        <v>4890496</v>
      </c>
      <c r="D22" s="19">
        <v>5343131</v>
      </c>
      <c r="E22" s="17">
        <f t="shared" si="0"/>
        <v>10233627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AB22" s="52"/>
    </row>
    <row r="23" spans="2:28" x14ac:dyDescent="0.25">
      <c r="B23" s="15">
        <v>1999</v>
      </c>
      <c r="C23" s="19">
        <v>4931226</v>
      </c>
      <c r="D23" s="19">
        <v>5401831</v>
      </c>
      <c r="E23" s="17">
        <f t="shared" si="0"/>
        <v>10333057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B23" s="52"/>
    </row>
    <row r="24" spans="2:28" x14ac:dyDescent="0.25">
      <c r="B24" s="15">
        <v>2000</v>
      </c>
      <c r="C24" s="19">
        <v>4968927</v>
      </c>
      <c r="D24" s="19">
        <v>5457457</v>
      </c>
      <c r="E24" s="17">
        <f t="shared" si="0"/>
        <v>10426384</v>
      </c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AB24" s="52"/>
    </row>
    <row r="25" spans="2:28" x14ac:dyDescent="0.25">
      <c r="B25" s="15">
        <v>2001</v>
      </c>
      <c r="C25" s="19">
        <v>5013764</v>
      </c>
      <c r="D25" s="19">
        <v>5511603</v>
      </c>
      <c r="E25" s="17">
        <f t="shared" si="0"/>
        <v>10525367</v>
      </c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AB25" s="52"/>
    </row>
    <row r="26" spans="2:28" x14ac:dyDescent="0.25">
      <c r="B26" s="15">
        <v>2002</v>
      </c>
      <c r="C26" s="19">
        <v>5053300</v>
      </c>
      <c r="D26" s="19">
        <v>5560391</v>
      </c>
      <c r="E26" s="17">
        <f t="shared" si="0"/>
        <v>10613691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B26" s="52"/>
    </row>
    <row r="27" spans="2:28" x14ac:dyDescent="0.25">
      <c r="B27" s="15">
        <v>2003</v>
      </c>
      <c r="C27" s="19">
        <v>5090851</v>
      </c>
      <c r="D27" s="19">
        <v>5607530</v>
      </c>
      <c r="E27" s="17">
        <f t="shared" si="0"/>
        <v>10698381</v>
      </c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AB27" s="52"/>
    </row>
    <row r="28" spans="2:28" x14ac:dyDescent="0.25">
      <c r="B28" s="15">
        <v>2004</v>
      </c>
      <c r="C28" s="19">
        <v>5127759</v>
      </c>
      <c r="D28" s="19">
        <v>5654537</v>
      </c>
      <c r="E28" s="17">
        <f t="shared" si="0"/>
        <v>10782296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AB28" s="52"/>
    </row>
    <row r="29" spans="2:28" x14ac:dyDescent="0.25">
      <c r="B29" s="15">
        <v>2005</v>
      </c>
      <c r="C29" s="19">
        <v>5164140</v>
      </c>
      <c r="D29" s="19">
        <v>5701433</v>
      </c>
      <c r="E29" s="17">
        <f t="shared" si="0"/>
        <v>10865573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B29" s="52"/>
    </row>
    <row r="30" spans="2:28" x14ac:dyDescent="0.25">
      <c r="B30" s="15">
        <v>2006</v>
      </c>
      <c r="C30" s="19">
        <v>5198384</v>
      </c>
      <c r="D30" s="19">
        <v>5746505</v>
      </c>
      <c r="E30" s="17">
        <f t="shared" si="0"/>
        <v>10944889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AB30" s="52"/>
    </row>
    <row r="31" spans="2:28" x14ac:dyDescent="0.25">
      <c r="B31" s="15">
        <v>2007</v>
      </c>
      <c r="C31" s="19">
        <v>5230094</v>
      </c>
      <c r="D31" s="19">
        <v>5789390</v>
      </c>
      <c r="E31" s="17">
        <f t="shared" si="0"/>
        <v>11019484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AB31" s="52"/>
    </row>
    <row r="32" spans="2:28" x14ac:dyDescent="0.25">
      <c r="B32" s="15">
        <v>2008</v>
      </c>
      <c r="C32" s="19">
        <v>5261397</v>
      </c>
      <c r="D32" s="19">
        <v>5832349</v>
      </c>
      <c r="E32" s="17">
        <f t="shared" si="0"/>
        <v>11093746</v>
      </c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B32" s="52"/>
    </row>
    <row r="33" spans="2:28" x14ac:dyDescent="0.25">
      <c r="B33" s="15">
        <v>2009</v>
      </c>
      <c r="C33" s="19">
        <v>5292556</v>
      </c>
      <c r="D33" s="19">
        <v>5875638</v>
      </c>
      <c r="E33" s="17">
        <f t="shared" si="0"/>
        <v>11168194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B33" s="52"/>
    </row>
    <row r="34" spans="2:28" x14ac:dyDescent="0.25">
      <c r="B34" s="15">
        <v>2010</v>
      </c>
      <c r="C34" s="19">
        <v>5325004</v>
      </c>
      <c r="D34" s="19">
        <v>5920979</v>
      </c>
      <c r="E34" s="17">
        <f t="shared" si="0"/>
        <v>11245983</v>
      </c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AB34" s="52"/>
    </row>
    <row r="35" spans="2:28" x14ac:dyDescent="0.25">
      <c r="B35" s="15">
        <v>2011</v>
      </c>
      <c r="C35" s="19">
        <v>5359562</v>
      </c>
      <c r="D35" s="19">
        <v>5952789</v>
      </c>
      <c r="E35" s="17">
        <f t="shared" si="0"/>
        <v>11312351</v>
      </c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AB35" s="52"/>
    </row>
    <row r="36" spans="2:28" x14ac:dyDescent="0.25">
      <c r="B36" s="15">
        <v>2012</v>
      </c>
      <c r="C36" s="19">
        <v>5394344</v>
      </c>
      <c r="D36" s="19">
        <v>5984770</v>
      </c>
      <c r="E36" s="17">
        <f t="shared" si="0"/>
        <v>11379114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AB36" s="52"/>
    </row>
    <row r="37" spans="2:28" x14ac:dyDescent="0.25">
      <c r="B37" s="15">
        <v>2013</v>
      </c>
      <c r="C37" s="19">
        <v>5429352</v>
      </c>
      <c r="D37" s="19">
        <v>6016923</v>
      </c>
      <c r="E37" s="17">
        <f t="shared" si="0"/>
        <v>11446275</v>
      </c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AB37" s="52"/>
    </row>
    <row r="38" spans="2:28" x14ac:dyDescent="0.25">
      <c r="B38" s="15">
        <v>2014</v>
      </c>
      <c r="C38" s="19">
        <v>5464587</v>
      </c>
      <c r="D38" s="19">
        <v>6049249</v>
      </c>
      <c r="E38" s="17">
        <f t="shared" si="0"/>
        <v>11513836</v>
      </c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AB38" s="52"/>
    </row>
    <row r="39" spans="2:28" x14ac:dyDescent="0.25">
      <c r="B39" s="15">
        <v>2015</v>
      </c>
      <c r="C39" s="19">
        <v>5500051</v>
      </c>
      <c r="D39" s="19">
        <v>6081747</v>
      </c>
      <c r="E39" s="17">
        <f t="shared" si="0"/>
        <v>11581798</v>
      </c>
      <c r="AB39" s="52"/>
    </row>
    <row r="40" spans="2:28" x14ac:dyDescent="0.25">
      <c r="B40" s="15">
        <v>2016</v>
      </c>
      <c r="C40" s="4">
        <v>5530003</v>
      </c>
      <c r="D40" s="4">
        <v>6108799</v>
      </c>
      <c r="E40" s="17">
        <f t="shared" si="0"/>
        <v>11638802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87"/>
      <c r="AA40" s="85"/>
      <c r="AB40" s="52"/>
    </row>
    <row r="41" spans="2:28" ht="74.25" customHeight="1" x14ac:dyDescent="0.25">
      <c r="B41" s="15">
        <v>2017</v>
      </c>
      <c r="C41" s="4">
        <v>5560118</v>
      </c>
      <c r="D41" s="4">
        <v>6135970</v>
      </c>
      <c r="E41" s="17">
        <f t="shared" si="0"/>
        <v>11696088</v>
      </c>
      <c r="AA41" s="86"/>
    </row>
    <row r="42" spans="2:28" x14ac:dyDescent="0.25">
      <c r="B42" s="15">
        <v>2018</v>
      </c>
      <c r="C42" s="4">
        <v>5590397</v>
      </c>
      <c r="D42" s="4">
        <v>6163262</v>
      </c>
      <c r="E42" s="17">
        <f t="shared" si="0"/>
        <v>11753659</v>
      </c>
    </row>
    <row r="43" spans="2:28" x14ac:dyDescent="0.25">
      <c r="B43" s="15">
        <v>2019</v>
      </c>
      <c r="C43" s="52">
        <v>5620841</v>
      </c>
      <c r="D43" s="52">
        <v>6190675</v>
      </c>
      <c r="E43" s="17">
        <f t="shared" si="0"/>
        <v>11811516</v>
      </c>
    </row>
    <row r="44" spans="2:28" x14ac:dyDescent="0.25">
      <c r="B44" s="15">
        <v>2020</v>
      </c>
      <c r="C44" s="52">
        <v>5651451</v>
      </c>
      <c r="D44" s="52">
        <v>6218209</v>
      </c>
      <c r="E44" s="17">
        <f t="shared" si="0"/>
        <v>11869660</v>
      </c>
      <c r="J44" t="s">
        <v>41</v>
      </c>
      <c r="K44" t="s">
        <v>19</v>
      </c>
      <c r="L44" t="s">
        <v>20</v>
      </c>
      <c r="M44" t="s">
        <v>21</v>
      </c>
      <c r="N44" t="s">
        <v>22</v>
      </c>
      <c r="O44" t="s">
        <v>23</v>
      </c>
      <c r="P44" t="s">
        <v>24</v>
      </c>
      <c r="Q44" t="s">
        <v>25</v>
      </c>
      <c r="R44" t="s">
        <v>26</v>
      </c>
      <c r="S44" t="s">
        <v>27</v>
      </c>
      <c r="T44" t="s">
        <v>28</v>
      </c>
      <c r="U44" t="s">
        <v>29</v>
      </c>
      <c r="V44" t="s">
        <v>30</v>
      </c>
      <c r="W44" t="s">
        <v>32</v>
      </c>
      <c r="X44" t="s">
        <v>33</v>
      </c>
      <c r="Y44" s="72" t="s">
        <v>34</v>
      </c>
      <c r="Z44" s="72" t="s">
        <v>35</v>
      </c>
      <c r="AA44" s="94">
        <v>2023</v>
      </c>
      <c r="AB44" s="94">
        <v>2024</v>
      </c>
    </row>
    <row r="45" spans="2:28" x14ac:dyDescent="0.25">
      <c r="B45" s="15">
        <v>2021</v>
      </c>
      <c r="C45" s="52">
        <v>5675546</v>
      </c>
      <c r="D45" s="52">
        <v>6239305</v>
      </c>
      <c r="E45" s="17">
        <f t="shared" si="0"/>
        <v>11914851</v>
      </c>
      <c r="J45" t="s">
        <v>42</v>
      </c>
      <c r="K45">
        <v>171576</v>
      </c>
      <c r="L45">
        <v>173502</v>
      </c>
      <c r="M45">
        <v>173855</v>
      </c>
      <c r="N45">
        <v>174275</v>
      </c>
      <c r="O45">
        <v>176450</v>
      </c>
      <c r="P45">
        <v>175882</v>
      </c>
      <c r="Q45">
        <v>172942</v>
      </c>
      <c r="R45">
        <v>175814</v>
      </c>
      <c r="S45">
        <v>176280</v>
      </c>
      <c r="T45">
        <v>167302</v>
      </c>
      <c r="U45">
        <v>169283</v>
      </c>
      <c r="V45">
        <v>165353</v>
      </c>
      <c r="W45">
        <v>158592</v>
      </c>
      <c r="X45">
        <v>147129</v>
      </c>
      <c r="Y45">
        <v>136721</v>
      </c>
      <c r="Z45">
        <v>132061</v>
      </c>
      <c r="AA45" s="96">
        <v>128490</v>
      </c>
      <c r="AB45" s="96">
        <v>10500</v>
      </c>
    </row>
    <row r="46" spans="2:28" ht="46.5" customHeight="1" x14ac:dyDescent="0.25">
      <c r="B46" s="15">
        <v>2022</v>
      </c>
      <c r="C46" s="52">
        <v>5699745</v>
      </c>
      <c r="D46" s="52">
        <v>6260471</v>
      </c>
      <c r="E46" s="17">
        <f t="shared" si="0"/>
        <v>11960216</v>
      </c>
      <c r="X46" s="40"/>
      <c r="Y46" s="40"/>
      <c r="Z46" s="40" t="s">
        <v>38</v>
      </c>
      <c r="AA46" s="97" t="s">
        <v>39</v>
      </c>
      <c r="AB46" s="97" t="s">
        <v>37</v>
      </c>
    </row>
    <row r="47" spans="2:28" ht="15.75" x14ac:dyDescent="0.3">
      <c r="B47" s="98">
        <v>2023</v>
      </c>
      <c r="C47" s="99">
        <v>5372073</v>
      </c>
      <c r="D47" s="99">
        <v>6057792</v>
      </c>
      <c r="E47" s="100">
        <f t="shared" si="0"/>
        <v>11429865</v>
      </c>
      <c r="Y47" s="65"/>
      <c r="Z47" s="65"/>
    </row>
    <row r="48" spans="2:28" x14ac:dyDescent="0.25">
      <c r="B48" s="98">
        <v>2024</v>
      </c>
      <c r="C48" s="99">
        <v>5372073</v>
      </c>
      <c r="D48" s="99">
        <v>6057792</v>
      </c>
      <c r="E48" s="100">
        <f t="shared" ref="E48" si="1">SUM(C48:D48)</f>
        <v>11429865</v>
      </c>
      <c r="J48" t="s">
        <v>44</v>
      </c>
    </row>
    <row r="60" spans="3:5" x14ac:dyDescent="0.25">
      <c r="C60" s="52"/>
      <c r="D60" s="52"/>
      <c r="E60" s="52"/>
    </row>
    <row r="61" spans="3:5" x14ac:dyDescent="0.25">
      <c r="C61" s="52"/>
      <c r="D61" s="52"/>
      <c r="E61" s="52"/>
    </row>
    <row r="62" spans="3:5" x14ac:dyDescent="0.25">
      <c r="C62" s="52"/>
      <c r="D62" s="52"/>
      <c r="E62" s="52"/>
    </row>
    <row r="63" spans="3:5" x14ac:dyDescent="0.25">
      <c r="C63" s="52"/>
      <c r="D63" s="52"/>
      <c r="E63" s="52"/>
    </row>
    <row r="64" spans="3:5" x14ac:dyDescent="0.25">
      <c r="C64" s="52"/>
      <c r="D64" s="52"/>
      <c r="E64" s="52"/>
    </row>
  </sheetData>
  <phoneticPr fontId="0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Aids total</vt:lpstr>
      <vt:lpstr>Gestante HIV</vt:lpstr>
      <vt:lpstr>Sifilis gestante</vt:lpstr>
      <vt:lpstr>Sífilis Congênita</vt:lpstr>
      <vt:lpstr>POP_NASC VIVOS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d632613</dc:creator>
  <cp:lastModifiedBy>Ana Clara Silva de Souza</cp:lastModifiedBy>
  <cp:revision>0</cp:revision>
  <dcterms:created xsi:type="dcterms:W3CDTF">2017-11-21T22:17:29Z</dcterms:created>
  <dcterms:modified xsi:type="dcterms:W3CDTF">2024-02-16T14:42:09Z</dcterms:modified>
  <dc:language>pt-BR</dc:language>
</cp:coreProperties>
</file>