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<sst xmlns="http://schemas.openxmlformats.org/spreadsheetml/2006/main" count="145" uniqueCount="145">
  <si>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</si>
  <si>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</si>
  <si>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</si>
  <si>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</si>
  <si>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</si>
  <si>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</si>
  <si>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</si>
  <si>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</si>
  <si>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</si>
  <si>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</si>
  <si>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</si>
  <si>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</si>
  <si>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</si>
  <si>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</si>
  <si>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</si>
  <si>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</si>
  <si>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</si>
  <si>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</si>
  <si>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</si>
  <si>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</si>
  <si>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</si>
  <si>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</si>
  <si>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</si>
  <si>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</si>
  <si>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</si>
  <si>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</si>
  <si>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</si>
  <si>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</si>
  <si>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</si>
  <si>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</si>
  <si>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</si>
  <si>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</si>
  <si>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</si>
  <si>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</si>
  <si>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</si>
  <si>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</si>
  <si>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</si>
  <si>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</si>
  <si>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</si>
  <si>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</si>
  <si>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</si>
  <si>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</si>
  <si>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</si>
  <si>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</si>
  <si>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</si>
  <si>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</si>
  <si>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</si>
  <si>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</si>
  <si>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</si>
  <si>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</si>
  <si>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</si>
  <si>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</si>
  <si>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</si>
  <si>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</si>
  <si>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</si>
  <si>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</si>
  <si>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</si>
  <si>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</si>
  <si>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</si>
  <si>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</si>
  <si>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</si>
  <si>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</si>
  <si>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</si>
  <si>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</si>
  <si>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</si>
  <si>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</si>
  <si>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</si>
  <si>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</si>
  <si>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</si>
  <si>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</si>
  <si>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</si>
  <si>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</si>
  <si>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</si>
  <si>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</si>
  <si>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</si>
  <si>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</si>
  <si>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</si>
  <si>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</si>
  <si>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</si>
  <si>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</si>
  <si>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</si>
  <si>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</si>
  <si>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</si>
  <si>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</si>
  <si>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</si>
  <si>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</si>
  <si>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</si>
  <si>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</si>
  <si>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</si>
  <si>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</si>
  <si>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</si>
  <si>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</si>
  <si>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</si>
  <si>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</si>
  <si>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</si>
  <si>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</si>
  <si>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</si>
  <si>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</si>
  <si>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</si>
  <si>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</si>
  <si>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</si>
  <si>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</si>
  <si>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</si>
  <si>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</si>
  <si>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</si>
  <si>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</si>
  <si>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</si>
  <si>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</si>
  <si>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</si>
  <si>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</si>
  <si>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</si>
  <si>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</si>
  <si>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</si>
  <si>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</si>
  <si>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</si>
  <si>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</si>
  <si>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</si>
  <si>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</si>
  <si>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</si>
  <si>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</si>
  <si>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</si>
  <si>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</si>
  <si>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</si>
  <si>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</si>
  <si>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</si>
  <si>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</si>
  <si>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</si>
  <si>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</si>
  <si>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</si>
  <si>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</si>
  <si>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</si>
  <si>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</si>
  <si>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</si>
  <si>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</si>
  <si>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</si>
  <si>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</si>
  <si>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</si>
  <si>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</si>
  <si>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</si>
  <si>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</si>
  <si>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</si>
  <si>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</si>
  <si>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</si>
  <si>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</si>
  <si>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29/08/18 - VENCIMENTO 05/09/18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</si>
</sst>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593655</v>
      </c>
      <c r="C7" s="9">
        <f t="shared" si="0"/>
        <v>791179</v>
      </c>
      <c r="D7" s="9">
        <f t="shared" si="0"/>
        <v>777793</v>
      </c>
      <c r="E7" s="9">
        <f t="shared" si="0"/>
        <v>529105</v>
      </c>
      <c r="F7" s="9">
        <f t="shared" si="0"/>
        <v>461674</v>
      </c>
      <c r="G7" s="9">
        <f t="shared" si="0"/>
        <v>1212373</v>
      </c>
      <c r="H7" s="9">
        <f t="shared" si="0"/>
        <v>543019</v>
      </c>
      <c r="I7" s="9">
        <f t="shared" si="0"/>
        <v>124091</v>
      </c>
      <c r="J7" s="9">
        <f t="shared" si="0"/>
        <v>321412</v>
      </c>
      <c r="K7" s="9">
        <f t="shared" si="0"/>
        <v>265556</v>
      </c>
      <c r="L7" s="9">
        <f t="shared" si="0"/>
        <v>5619857</v>
      </c>
      <c r="M7" s="49"/>
    </row>
    <row r="8" spans="1:12" ht="17.25" customHeight="1">
      <c r="A8" s="10" t="s">
        <v>95</v>
      </c>
      <c r="B8" s="11">
        <f>B9+B12+B16</f>
        <v>291585</v>
      </c>
      <c r="C8" s="11">
        <f aca="true" t="shared" si="1" ref="C8:K8">C9+C12+C16</f>
        <v>398639</v>
      </c>
      <c r="D8" s="11">
        <f t="shared" si="1"/>
        <v>363392</v>
      </c>
      <c r="E8" s="11">
        <f t="shared" si="1"/>
        <v>268068</v>
      </c>
      <c r="F8" s="11">
        <f t="shared" si="1"/>
        <v>214667</v>
      </c>
      <c r="G8" s="11">
        <f t="shared" si="1"/>
        <v>586794</v>
      </c>
      <c r="H8" s="11">
        <f t="shared" si="1"/>
        <v>290984</v>
      </c>
      <c r="I8" s="11">
        <f t="shared" si="1"/>
        <v>56671</v>
      </c>
      <c r="J8" s="11">
        <f t="shared" si="1"/>
        <v>149884</v>
      </c>
      <c r="K8" s="11">
        <f t="shared" si="1"/>
        <v>134850</v>
      </c>
      <c r="L8" s="11">
        <f aca="true" t="shared" si="2" ref="L8:L27">SUM(B8:K8)</f>
        <v>2755534</v>
      </c>
    </row>
    <row r="9" spans="1:12" ht="17.25" customHeight="1">
      <c r="A9" s="15" t="s">
        <v>16</v>
      </c>
      <c r="B9" s="13">
        <f>+B10+B11</f>
        <v>34045</v>
      </c>
      <c r="C9" s="13">
        <f aca="true" t="shared" si="3" ref="C9:K9">+C10+C11</f>
        <v>49365</v>
      </c>
      <c r="D9" s="13">
        <f t="shared" si="3"/>
        <v>40243</v>
      </c>
      <c r="E9" s="13">
        <f t="shared" si="3"/>
        <v>32028</v>
      </c>
      <c r="F9" s="13">
        <f t="shared" si="3"/>
        <v>20478</v>
      </c>
      <c r="G9" s="13">
        <f t="shared" si="3"/>
        <v>46885</v>
      </c>
      <c r="H9" s="13">
        <f t="shared" si="3"/>
        <v>42175</v>
      </c>
      <c r="I9" s="13">
        <f t="shared" si="3"/>
        <v>7732</v>
      </c>
      <c r="J9" s="13">
        <f t="shared" si="3"/>
        <v>15661</v>
      </c>
      <c r="K9" s="13">
        <f t="shared" si="3"/>
        <v>14959</v>
      </c>
      <c r="L9" s="11">
        <f t="shared" si="2"/>
        <v>303571</v>
      </c>
    </row>
    <row r="10" spans="1:12" ht="17.25" customHeight="1">
      <c r="A10" s="29" t="s">
        <v>17</v>
      </c>
      <c r="B10" s="13">
        <v>34045</v>
      </c>
      <c r="C10" s="13">
        <v>49365</v>
      </c>
      <c r="D10" s="13">
        <v>40243</v>
      </c>
      <c r="E10" s="13">
        <v>32028</v>
      </c>
      <c r="F10" s="13">
        <v>20478</v>
      </c>
      <c r="G10" s="13">
        <v>46885</v>
      </c>
      <c r="H10" s="13">
        <v>42175</v>
      </c>
      <c r="I10" s="13">
        <v>7732</v>
      </c>
      <c r="J10" s="13">
        <v>15661</v>
      </c>
      <c r="K10" s="13">
        <v>14959</v>
      </c>
      <c r="L10" s="11">
        <f t="shared" si="2"/>
        <v>303571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244860</v>
      </c>
      <c r="C12" s="17">
        <f t="shared" si="4"/>
        <v>330920</v>
      </c>
      <c r="D12" s="17">
        <f t="shared" si="4"/>
        <v>307141</v>
      </c>
      <c r="E12" s="17">
        <f t="shared" si="4"/>
        <v>224632</v>
      </c>
      <c r="F12" s="17">
        <f t="shared" si="4"/>
        <v>182181</v>
      </c>
      <c r="G12" s="17">
        <f t="shared" si="4"/>
        <v>508196</v>
      </c>
      <c r="H12" s="17">
        <f t="shared" si="4"/>
        <v>236075</v>
      </c>
      <c r="I12" s="17">
        <f t="shared" si="4"/>
        <v>46136</v>
      </c>
      <c r="J12" s="17">
        <f t="shared" si="4"/>
        <v>127293</v>
      </c>
      <c r="K12" s="17">
        <f t="shared" si="4"/>
        <v>113613</v>
      </c>
      <c r="L12" s="11">
        <f t="shared" si="2"/>
        <v>2321047</v>
      </c>
    </row>
    <row r="13" spans="1:14" s="67" customFormat="1" ht="17.25" customHeight="1">
      <c r="A13" s="74" t="s">
        <v>19</v>
      </c>
      <c r="B13" s="75">
        <v>118818</v>
      </c>
      <c r="C13" s="75">
        <v>169772</v>
      </c>
      <c r="D13" s="75">
        <v>163805</v>
      </c>
      <c r="E13" s="75">
        <v>114080</v>
      </c>
      <c r="F13" s="75">
        <v>93756</v>
      </c>
      <c r="G13" s="75">
        <v>243300</v>
      </c>
      <c r="H13" s="75">
        <v>108693</v>
      </c>
      <c r="I13" s="75">
        <v>25550</v>
      </c>
      <c r="J13" s="75">
        <v>67543</v>
      </c>
      <c r="K13" s="75">
        <v>55445</v>
      </c>
      <c r="L13" s="76">
        <f t="shared" si="2"/>
        <v>1160762</v>
      </c>
      <c r="M13" s="77"/>
      <c r="N13" s="78"/>
    </row>
    <row r="14" spans="1:13" s="67" customFormat="1" ht="17.25" customHeight="1">
      <c r="A14" s="74" t="s">
        <v>20</v>
      </c>
      <c r="B14" s="75">
        <v>112086</v>
      </c>
      <c r="C14" s="75">
        <v>139075</v>
      </c>
      <c r="D14" s="75">
        <v>127893</v>
      </c>
      <c r="E14" s="75">
        <v>96947</v>
      </c>
      <c r="F14" s="75">
        <v>79761</v>
      </c>
      <c r="G14" s="75">
        <v>242507</v>
      </c>
      <c r="H14" s="75">
        <v>106575</v>
      </c>
      <c r="I14" s="75">
        <v>17029</v>
      </c>
      <c r="J14" s="75">
        <v>54413</v>
      </c>
      <c r="K14" s="75">
        <v>52632</v>
      </c>
      <c r="L14" s="76">
        <f t="shared" si="2"/>
        <v>1028918</v>
      </c>
      <c r="M14" s="77"/>
    </row>
    <row r="15" spans="1:12" ht="17.25" customHeight="1">
      <c r="A15" s="14" t="s">
        <v>21</v>
      </c>
      <c r="B15" s="13">
        <v>13956</v>
      </c>
      <c r="C15" s="13">
        <v>22073</v>
      </c>
      <c r="D15" s="13">
        <v>15443</v>
      </c>
      <c r="E15" s="13">
        <v>13605</v>
      </c>
      <c r="F15" s="13">
        <v>8664</v>
      </c>
      <c r="G15" s="13">
        <v>22389</v>
      </c>
      <c r="H15" s="13">
        <v>20807</v>
      </c>
      <c r="I15" s="13">
        <v>3557</v>
      </c>
      <c r="J15" s="13">
        <v>5337</v>
      </c>
      <c r="K15" s="13">
        <v>5536</v>
      </c>
      <c r="L15" s="11">
        <f t="shared" si="2"/>
        <v>131367</v>
      </c>
    </row>
    <row r="16" spans="1:12" ht="17.25" customHeight="1">
      <c r="A16" s="15" t="s">
        <v>91</v>
      </c>
      <c r="B16" s="13">
        <f>B17+B18+B19</f>
        <v>12680</v>
      </c>
      <c r="C16" s="13">
        <f aca="true" t="shared" si="5" ref="C16:K16">C17+C18+C19</f>
        <v>18354</v>
      </c>
      <c r="D16" s="13">
        <f t="shared" si="5"/>
        <v>16008</v>
      </c>
      <c r="E16" s="13">
        <f t="shared" si="5"/>
        <v>11408</v>
      </c>
      <c r="F16" s="13">
        <f t="shared" si="5"/>
        <v>12008</v>
      </c>
      <c r="G16" s="13">
        <f t="shared" si="5"/>
        <v>31713</v>
      </c>
      <c r="H16" s="13">
        <f t="shared" si="5"/>
        <v>12734</v>
      </c>
      <c r="I16" s="13">
        <f t="shared" si="5"/>
        <v>2803</v>
      </c>
      <c r="J16" s="13">
        <f t="shared" si="5"/>
        <v>6930</v>
      </c>
      <c r="K16" s="13">
        <f t="shared" si="5"/>
        <v>6278</v>
      </c>
      <c r="L16" s="11">
        <f t="shared" si="2"/>
        <v>130916</v>
      </c>
    </row>
    <row r="17" spans="1:12" ht="17.25" customHeight="1">
      <c r="A17" s="14" t="s">
        <v>92</v>
      </c>
      <c r="B17" s="13">
        <v>12631</v>
      </c>
      <c r="C17" s="13">
        <v>18311</v>
      </c>
      <c r="D17" s="13">
        <v>15975</v>
      </c>
      <c r="E17" s="13">
        <v>11380</v>
      </c>
      <c r="F17" s="13">
        <v>11990</v>
      </c>
      <c r="G17" s="13">
        <v>31660</v>
      </c>
      <c r="H17" s="13">
        <v>12700</v>
      </c>
      <c r="I17" s="13">
        <v>2800</v>
      </c>
      <c r="J17" s="13">
        <v>6917</v>
      </c>
      <c r="K17" s="13">
        <v>6267</v>
      </c>
      <c r="L17" s="11">
        <f t="shared" si="2"/>
        <v>130631</v>
      </c>
    </row>
    <row r="18" spans="1:12" ht="17.25" customHeight="1">
      <c r="A18" s="14" t="s">
        <v>93</v>
      </c>
      <c r="B18" s="13">
        <v>24</v>
      </c>
      <c r="C18" s="13">
        <v>26</v>
      </c>
      <c r="D18" s="13">
        <v>20</v>
      </c>
      <c r="E18" s="13">
        <v>15</v>
      </c>
      <c r="F18" s="13">
        <v>9</v>
      </c>
      <c r="G18" s="13">
        <v>30</v>
      </c>
      <c r="H18" s="13">
        <v>22</v>
      </c>
      <c r="I18" s="13">
        <v>2</v>
      </c>
      <c r="J18" s="13">
        <v>8</v>
      </c>
      <c r="K18" s="13">
        <v>7</v>
      </c>
      <c r="L18" s="11">
        <f t="shared" si="2"/>
        <v>163</v>
      </c>
    </row>
    <row r="19" spans="1:12" ht="17.25" customHeight="1">
      <c r="A19" s="14" t="s">
        <v>94</v>
      </c>
      <c r="B19" s="13">
        <v>25</v>
      </c>
      <c r="C19" s="13">
        <v>17</v>
      </c>
      <c r="D19" s="13">
        <v>13</v>
      </c>
      <c r="E19" s="13">
        <v>13</v>
      </c>
      <c r="F19" s="13">
        <v>9</v>
      </c>
      <c r="G19" s="13">
        <v>23</v>
      </c>
      <c r="H19" s="13">
        <v>12</v>
      </c>
      <c r="I19" s="13">
        <v>1</v>
      </c>
      <c r="J19" s="13">
        <v>5</v>
      </c>
      <c r="K19" s="13">
        <v>4</v>
      </c>
      <c r="L19" s="11">
        <f t="shared" si="2"/>
        <v>122</v>
      </c>
    </row>
    <row r="20" spans="1:12" ht="17.25" customHeight="1">
      <c r="A20" s="16" t="s">
        <v>22</v>
      </c>
      <c r="B20" s="11">
        <f>+B21+B22+B23</f>
        <v>172017</v>
      </c>
      <c r="C20" s="11">
        <f aca="true" t="shared" si="6" ref="C20:K20">+C21+C22+C23</f>
        <v>203008</v>
      </c>
      <c r="D20" s="11">
        <f t="shared" si="6"/>
        <v>216399</v>
      </c>
      <c r="E20" s="11">
        <f t="shared" si="6"/>
        <v>139103</v>
      </c>
      <c r="F20" s="11">
        <f t="shared" si="6"/>
        <v>150365</v>
      </c>
      <c r="G20" s="11">
        <f t="shared" si="6"/>
        <v>416591</v>
      </c>
      <c r="H20" s="11">
        <f t="shared" si="6"/>
        <v>141965</v>
      </c>
      <c r="I20" s="11">
        <f t="shared" si="6"/>
        <v>34707</v>
      </c>
      <c r="J20" s="11">
        <f t="shared" si="6"/>
        <v>85232</v>
      </c>
      <c r="K20" s="11">
        <f t="shared" si="6"/>
        <v>72205</v>
      </c>
      <c r="L20" s="11">
        <f t="shared" si="2"/>
        <v>1631592</v>
      </c>
    </row>
    <row r="21" spans="1:13" s="67" customFormat="1" ht="17.25" customHeight="1">
      <c r="A21" s="60" t="s">
        <v>23</v>
      </c>
      <c r="B21" s="75">
        <v>93719</v>
      </c>
      <c r="C21" s="75">
        <v>120752</v>
      </c>
      <c r="D21" s="75">
        <v>131724</v>
      </c>
      <c r="E21" s="75">
        <v>81061</v>
      </c>
      <c r="F21" s="75">
        <v>87643</v>
      </c>
      <c r="G21" s="75">
        <v>221529</v>
      </c>
      <c r="H21" s="75">
        <v>80373</v>
      </c>
      <c r="I21" s="75">
        <v>21942</v>
      </c>
      <c r="J21" s="75">
        <v>50748</v>
      </c>
      <c r="K21" s="75">
        <v>39793</v>
      </c>
      <c r="L21" s="76">
        <f t="shared" si="2"/>
        <v>929284</v>
      </c>
      <c r="M21" s="77"/>
    </row>
    <row r="22" spans="1:13" s="67" customFormat="1" ht="17.25" customHeight="1">
      <c r="A22" s="60" t="s">
        <v>24</v>
      </c>
      <c r="B22" s="75">
        <v>72475</v>
      </c>
      <c r="C22" s="75">
        <v>74851</v>
      </c>
      <c r="D22" s="75">
        <v>78351</v>
      </c>
      <c r="E22" s="75">
        <v>53512</v>
      </c>
      <c r="F22" s="75">
        <v>58668</v>
      </c>
      <c r="G22" s="75">
        <v>184517</v>
      </c>
      <c r="H22" s="75">
        <v>54882</v>
      </c>
      <c r="I22" s="75">
        <v>11459</v>
      </c>
      <c r="J22" s="75">
        <v>32139</v>
      </c>
      <c r="K22" s="75">
        <v>30324</v>
      </c>
      <c r="L22" s="76">
        <f t="shared" si="2"/>
        <v>651178</v>
      </c>
      <c r="M22" s="77"/>
    </row>
    <row r="23" spans="1:12" ht="17.25" customHeight="1">
      <c r="A23" s="12" t="s">
        <v>25</v>
      </c>
      <c r="B23" s="13">
        <v>5823</v>
      </c>
      <c r="C23" s="13">
        <v>7405</v>
      </c>
      <c r="D23" s="13">
        <v>6324</v>
      </c>
      <c r="E23" s="13">
        <v>4530</v>
      </c>
      <c r="F23" s="13">
        <v>4054</v>
      </c>
      <c r="G23" s="13">
        <v>10545</v>
      </c>
      <c r="H23" s="13">
        <v>6710</v>
      </c>
      <c r="I23" s="13">
        <v>1306</v>
      </c>
      <c r="J23" s="13">
        <v>2345</v>
      </c>
      <c r="K23" s="13">
        <v>2088</v>
      </c>
      <c r="L23" s="11">
        <f t="shared" si="2"/>
        <v>51130</v>
      </c>
    </row>
    <row r="24" spans="1:13" ht="17.25" customHeight="1">
      <c r="A24" s="16" t="s">
        <v>26</v>
      </c>
      <c r="B24" s="13">
        <f>+B25+B26</f>
        <v>130053</v>
      </c>
      <c r="C24" s="13">
        <f aca="true" t="shared" si="7" ref="C24:K24">+C25+C26</f>
        <v>189532</v>
      </c>
      <c r="D24" s="13">
        <f t="shared" si="7"/>
        <v>198002</v>
      </c>
      <c r="E24" s="13">
        <f t="shared" si="7"/>
        <v>121934</v>
      </c>
      <c r="F24" s="13">
        <f t="shared" si="7"/>
        <v>96642</v>
      </c>
      <c r="G24" s="13">
        <f t="shared" si="7"/>
        <v>208988</v>
      </c>
      <c r="H24" s="13">
        <f t="shared" si="7"/>
        <v>102814</v>
      </c>
      <c r="I24" s="13">
        <f t="shared" si="7"/>
        <v>32713</v>
      </c>
      <c r="J24" s="13">
        <f t="shared" si="7"/>
        <v>86296</v>
      </c>
      <c r="K24" s="13">
        <f t="shared" si="7"/>
        <v>58501</v>
      </c>
      <c r="L24" s="11">
        <f t="shared" si="2"/>
        <v>1225475</v>
      </c>
      <c r="M24" s="50"/>
    </row>
    <row r="25" spans="1:13" ht="17.25" customHeight="1">
      <c r="A25" s="12" t="s">
        <v>112</v>
      </c>
      <c r="B25" s="13">
        <v>73033</v>
      </c>
      <c r="C25" s="13">
        <v>114766</v>
      </c>
      <c r="D25" s="13">
        <v>123894</v>
      </c>
      <c r="E25" s="13">
        <v>76605</v>
      </c>
      <c r="F25" s="13">
        <v>57600</v>
      </c>
      <c r="G25" s="13">
        <v>122419</v>
      </c>
      <c r="H25" s="13">
        <v>61421</v>
      </c>
      <c r="I25" s="13">
        <v>22139</v>
      </c>
      <c r="J25" s="13">
        <v>51976</v>
      </c>
      <c r="K25" s="13">
        <v>34834</v>
      </c>
      <c r="L25" s="11">
        <f t="shared" si="2"/>
        <v>738687</v>
      </c>
      <c r="M25" s="49"/>
    </row>
    <row r="26" spans="1:13" ht="17.25" customHeight="1">
      <c r="A26" s="12" t="s">
        <v>113</v>
      </c>
      <c r="B26" s="13">
        <v>57020</v>
      </c>
      <c r="C26" s="13">
        <v>74766</v>
      </c>
      <c r="D26" s="13">
        <v>74108</v>
      </c>
      <c r="E26" s="13">
        <v>45329</v>
      </c>
      <c r="F26" s="13">
        <v>39042</v>
      </c>
      <c r="G26" s="13">
        <v>86569</v>
      </c>
      <c r="H26" s="13">
        <v>41393</v>
      </c>
      <c r="I26" s="13">
        <v>10574</v>
      </c>
      <c r="J26" s="13">
        <v>34320</v>
      </c>
      <c r="K26" s="13">
        <v>23667</v>
      </c>
      <c r="L26" s="11">
        <f t="shared" si="2"/>
        <v>486788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7256</v>
      </c>
      <c r="I27" s="11">
        <v>0</v>
      </c>
      <c r="J27" s="11">
        <v>0</v>
      </c>
      <c r="K27" s="11">
        <v>0</v>
      </c>
      <c r="L27" s="11">
        <f t="shared" si="2"/>
        <v>7256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10418.74</v>
      </c>
      <c r="I35" s="19">
        <v>0</v>
      </c>
      <c r="J35" s="19">
        <v>0</v>
      </c>
      <c r="K35" s="19">
        <v>0</v>
      </c>
      <c r="L35" s="23">
        <f>SUM(B35:K35)</f>
        <v>10418.74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3849097.82</v>
      </c>
      <c r="C47" s="22">
        <f aca="true" t="shared" si="11" ref="C47:H47">+C48+C60</f>
        <v>5744388.84</v>
      </c>
      <c r="D47" s="22">
        <f t="shared" si="11"/>
        <v>6573452.5200000005</v>
      </c>
      <c r="E47" s="22">
        <f t="shared" si="11"/>
        <v>3745314.75</v>
      </c>
      <c r="F47" s="22">
        <f t="shared" si="11"/>
        <v>4215653.54</v>
      </c>
      <c r="G47" s="22">
        <f t="shared" si="11"/>
        <v>7102278.81</v>
      </c>
      <c r="H47" s="22">
        <f t="shared" si="11"/>
        <v>3686136.72</v>
      </c>
      <c r="I47" s="22">
        <f>+I48+I60</f>
        <v>647294.4199999999</v>
      </c>
      <c r="J47" s="22">
        <f>+J48+J60</f>
        <v>1092047.1300000001</v>
      </c>
      <c r="K47" s="22">
        <f>+K48+K60</f>
        <v>860498.33</v>
      </c>
      <c r="L47" s="22">
        <f aca="true" t="shared" si="12" ref="L47:L60">SUM(B47:K47)</f>
        <v>37516162.88</v>
      </c>
    </row>
    <row r="48" spans="1:12" ht="17.25" customHeight="1">
      <c r="A48" s="16" t="s">
        <v>138</v>
      </c>
      <c r="B48" s="23">
        <f>SUM(B49:B59)</f>
        <v>3832099.02</v>
      </c>
      <c r="C48" s="23">
        <f aca="true" t="shared" si="13" ref="C48:K48">SUM(C49:C59)</f>
        <v>5719810.55</v>
      </c>
      <c r="D48" s="23">
        <f t="shared" si="13"/>
        <v>6549523.78</v>
      </c>
      <c r="E48" s="23">
        <f t="shared" si="13"/>
        <v>3721875.75</v>
      </c>
      <c r="F48" s="23">
        <f t="shared" si="13"/>
        <v>4201231.56</v>
      </c>
      <c r="G48" s="23">
        <f t="shared" si="13"/>
        <v>7075397.09</v>
      </c>
      <c r="H48" s="23">
        <f t="shared" si="13"/>
        <v>3668864.04</v>
      </c>
      <c r="I48" s="23">
        <f t="shared" si="13"/>
        <v>647294.4199999999</v>
      </c>
      <c r="J48" s="23">
        <f t="shared" si="13"/>
        <v>1078020.78</v>
      </c>
      <c r="K48" s="23">
        <f t="shared" si="13"/>
        <v>860498.33</v>
      </c>
      <c r="L48" s="23">
        <f t="shared" si="12"/>
        <v>37354615.32</v>
      </c>
    </row>
    <row r="49" spans="1:12" ht="17.25" customHeight="1">
      <c r="A49" s="34" t="s">
        <v>43</v>
      </c>
      <c r="B49" s="23">
        <f aca="true" t="shared" si="14" ref="B49:H49">ROUND(B30*B7,2)</f>
        <v>1871378.66</v>
      </c>
      <c r="C49" s="23">
        <f t="shared" si="14"/>
        <v>2790725.69</v>
      </c>
      <c r="D49" s="23">
        <f t="shared" si="14"/>
        <v>3021959.14</v>
      </c>
      <c r="E49" s="23">
        <f t="shared" si="14"/>
        <v>1786999.23</v>
      </c>
      <c r="F49" s="23">
        <f t="shared" si="14"/>
        <v>1576385.87</v>
      </c>
      <c r="G49" s="23">
        <f t="shared" si="14"/>
        <v>3419376.81</v>
      </c>
      <c r="H49" s="23">
        <f t="shared" si="14"/>
        <v>1756069.14</v>
      </c>
      <c r="I49" s="23">
        <f>ROUND(I30*I7,2)</f>
        <v>646228.7</v>
      </c>
      <c r="J49" s="23">
        <f>ROUND(J30*J7,2)</f>
        <v>1048445.94</v>
      </c>
      <c r="K49" s="23">
        <f>ROUND(K30*K7,2)</f>
        <v>854798.21</v>
      </c>
      <c r="L49" s="23">
        <f t="shared" si="12"/>
        <v>18772367.390000004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10418.74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10418.74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1911354.54</v>
      </c>
      <c r="C56" s="19">
        <v>2857447.92</v>
      </c>
      <c r="D56" s="19">
        <v>3443873.91</v>
      </c>
      <c r="E56" s="19">
        <v>1888208.53</v>
      </c>
      <c r="F56" s="19">
        <v>2561974.57</v>
      </c>
      <c r="G56" s="19">
        <v>3563763.04</v>
      </c>
      <c r="H56" s="19">
        <v>1856201.92</v>
      </c>
      <c r="I56" s="19">
        <v>0</v>
      </c>
      <c r="J56" s="19">
        <v>0</v>
      </c>
      <c r="K56" s="19">
        <v>0</v>
      </c>
      <c r="L56" s="19">
        <f t="shared" si="12"/>
        <v>18082824.43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137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23928.74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161547.56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-2082518.69</v>
      </c>
      <c r="C64" s="35">
        <f t="shared" si="15"/>
        <v>-3024191.17</v>
      </c>
      <c r="D64" s="35">
        <f t="shared" si="15"/>
        <v>-3577957.9200000004</v>
      </c>
      <c r="E64" s="35">
        <f t="shared" si="15"/>
        <v>-2115382.96</v>
      </c>
      <c r="F64" s="35">
        <f t="shared" si="15"/>
        <v>-2708858.77</v>
      </c>
      <c r="G64" s="35">
        <f t="shared" si="15"/>
        <v>-3810667.22</v>
      </c>
      <c r="H64" s="35">
        <f t="shared" si="15"/>
        <v>-2000851.79</v>
      </c>
      <c r="I64" s="35">
        <f t="shared" si="15"/>
        <v>-166407.97</v>
      </c>
      <c r="J64" s="35">
        <f t="shared" si="15"/>
        <v>-72119.22</v>
      </c>
      <c r="K64" s="35">
        <f t="shared" si="15"/>
        <v>-66443.61</v>
      </c>
      <c r="L64" s="35">
        <f aca="true" t="shared" si="16" ref="L64:L113">SUM(B64:K64)</f>
        <v>-19625399.319999993</v>
      </c>
    </row>
    <row r="65" spans="1:12" ht="18.75" customHeight="1">
      <c r="A65" s="16" t="s">
        <v>73</v>
      </c>
      <c r="B65" s="35">
        <f aca="true" t="shared" si="17" ref="B65:K65">B66+B67+B68+B69+B70+B71</f>
        <v>-196142.1</v>
      </c>
      <c r="C65" s="35">
        <f t="shared" si="17"/>
        <v>-204631.42</v>
      </c>
      <c r="D65" s="35">
        <f t="shared" si="17"/>
        <v>-183704.89</v>
      </c>
      <c r="E65" s="35">
        <f t="shared" si="17"/>
        <v>-252188.16999999998</v>
      </c>
      <c r="F65" s="35">
        <f t="shared" si="17"/>
        <v>-185986.41999999998</v>
      </c>
      <c r="G65" s="35">
        <f t="shared" si="17"/>
        <v>-289097.36</v>
      </c>
      <c r="H65" s="35">
        <f t="shared" si="17"/>
        <v>-168700</v>
      </c>
      <c r="I65" s="35">
        <f t="shared" si="17"/>
        <v>-30928</v>
      </c>
      <c r="J65" s="35">
        <f t="shared" si="17"/>
        <v>-62644</v>
      </c>
      <c r="K65" s="35">
        <f t="shared" si="17"/>
        <v>-59836</v>
      </c>
      <c r="L65" s="35">
        <f t="shared" si="16"/>
        <v>-1633858.3599999999</v>
      </c>
    </row>
    <row r="66" spans="1:12" ht="18.75" customHeight="1">
      <c r="A66" s="12" t="s">
        <v>74</v>
      </c>
      <c r="B66" s="35">
        <f>-ROUND(B9*$D$3,2)</f>
        <v>-136180</v>
      </c>
      <c r="C66" s="35">
        <f aca="true" t="shared" si="18" ref="C66:K66">-ROUND(C9*$D$3,2)</f>
        <v>-197460</v>
      </c>
      <c r="D66" s="35">
        <f t="shared" si="18"/>
        <v>-160972</v>
      </c>
      <c r="E66" s="35">
        <f t="shared" si="18"/>
        <v>-128112</v>
      </c>
      <c r="F66" s="35">
        <f t="shared" si="18"/>
        <v>-81912</v>
      </c>
      <c r="G66" s="35">
        <f t="shared" si="18"/>
        <v>-187540</v>
      </c>
      <c r="H66" s="35">
        <f t="shared" si="18"/>
        <v>-168700</v>
      </c>
      <c r="I66" s="35">
        <f t="shared" si="18"/>
        <v>-30928</v>
      </c>
      <c r="J66" s="35">
        <f t="shared" si="18"/>
        <v>-62644</v>
      </c>
      <c r="K66" s="35">
        <f t="shared" si="18"/>
        <v>-59836</v>
      </c>
      <c r="L66" s="35">
        <f t="shared" si="16"/>
        <v>-1214284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-580</v>
      </c>
      <c r="C68" s="35">
        <v>-272</v>
      </c>
      <c r="D68" s="35">
        <v>-220</v>
      </c>
      <c r="E68" s="35">
        <v>-360</v>
      </c>
      <c r="F68" s="35">
        <v>-452</v>
      </c>
      <c r="G68" s="35">
        <v>-256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-2140</v>
      </c>
    </row>
    <row r="69" spans="1:12" ht="18.75" customHeight="1">
      <c r="A69" s="12" t="s">
        <v>103</v>
      </c>
      <c r="B69" s="35">
        <v>-5124</v>
      </c>
      <c r="C69" s="35">
        <v>-1876</v>
      </c>
      <c r="D69" s="35">
        <v>-1812</v>
      </c>
      <c r="E69" s="35">
        <v>-2352</v>
      </c>
      <c r="F69" s="35">
        <v>-1400</v>
      </c>
      <c r="G69" s="35">
        <v>-916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-13480</v>
      </c>
    </row>
    <row r="70" spans="1:12" ht="18.75" customHeight="1">
      <c r="A70" s="12" t="s">
        <v>52</v>
      </c>
      <c r="B70" s="35">
        <v>-54258.1</v>
      </c>
      <c r="C70" s="35">
        <v>-5023.42</v>
      </c>
      <c r="D70" s="35">
        <v>-20700.89</v>
      </c>
      <c r="E70" s="35">
        <v>-121364.17</v>
      </c>
      <c r="F70" s="35">
        <v>-102222.42</v>
      </c>
      <c r="G70" s="35">
        <v>-100385.36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-403954.36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-1886376.5899999999</v>
      </c>
      <c r="C72" s="63">
        <f t="shared" si="19"/>
        <v>-2819559.75</v>
      </c>
      <c r="D72" s="35">
        <f t="shared" si="19"/>
        <v>-3394253.0300000003</v>
      </c>
      <c r="E72" s="63">
        <f t="shared" si="19"/>
        <v>-1863194.79</v>
      </c>
      <c r="F72" s="35">
        <f t="shared" si="19"/>
        <v>-2522872.35</v>
      </c>
      <c r="G72" s="35">
        <f t="shared" si="19"/>
        <v>-3521569.8600000003</v>
      </c>
      <c r="H72" s="63">
        <f t="shared" si="19"/>
        <v>-1832151.79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-17991540.959999997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44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63">
        <v>-842.5</v>
      </c>
      <c r="G83" s="63">
        <v>-1374.96</v>
      </c>
      <c r="H83" s="19">
        <v>0</v>
      </c>
      <c r="I83" s="19">
        <v>0</v>
      </c>
      <c r="J83" s="19">
        <v>0</v>
      </c>
      <c r="K83" s="19">
        <v>0</v>
      </c>
      <c r="L83" s="63">
        <f t="shared" si="16"/>
        <v>-2217.46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63">
        <v>-80855.5</v>
      </c>
      <c r="C98" s="63">
        <v>-120877.82</v>
      </c>
      <c r="D98" s="63">
        <v>-145685.23</v>
      </c>
      <c r="E98" s="63">
        <v>-79876.36</v>
      </c>
      <c r="F98" s="63">
        <v>-108378.49</v>
      </c>
      <c r="G98" s="63">
        <v>-150756.87</v>
      </c>
      <c r="H98" s="63">
        <v>-78522.39</v>
      </c>
      <c r="I98" s="19">
        <v>0</v>
      </c>
      <c r="J98" s="19">
        <v>0</v>
      </c>
      <c r="K98" s="19">
        <v>0</v>
      </c>
      <c r="L98" s="63">
        <f t="shared" si="16"/>
        <v>-764952.66</v>
      </c>
      <c r="M98" s="52"/>
    </row>
    <row r="99" spans="1:13" ht="18.75" customHeight="1">
      <c r="A99" s="12" t="s">
        <v>108</v>
      </c>
      <c r="B99" s="63">
        <v>-1792271.96</v>
      </c>
      <c r="C99" s="63">
        <v>-2679421.14</v>
      </c>
      <c r="D99" s="63">
        <v>-3229311.2</v>
      </c>
      <c r="E99" s="63">
        <v>-1770568</v>
      </c>
      <c r="F99" s="63">
        <v>-2402356.58</v>
      </c>
      <c r="G99" s="63">
        <v>-3341730.91</v>
      </c>
      <c r="H99" s="63">
        <v>-1740555.49</v>
      </c>
      <c r="I99" s="19">
        <v>0</v>
      </c>
      <c r="J99" s="19">
        <v>0</v>
      </c>
      <c r="K99" s="19">
        <v>0</v>
      </c>
      <c r="L99" s="63">
        <f t="shared" si="16"/>
        <v>-16956215.28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1766579.1300000001</v>
      </c>
      <c r="C111" s="24">
        <f t="shared" si="20"/>
        <v>2720197.67</v>
      </c>
      <c r="D111" s="24">
        <f t="shared" si="20"/>
        <v>2995494.6000000006</v>
      </c>
      <c r="E111" s="24">
        <f t="shared" si="20"/>
        <v>1629931.79</v>
      </c>
      <c r="F111" s="24">
        <f t="shared" si="20"/>
        <v>1506794.7699999996</v>
      </c>
      <c r="G111" s="24">
        <f t="shared" si="20"/>
        <v>3291611.5899999994</v>
      </c>
      <c r="H111" s="24">
        <f t="shared" si="20"/>
        <v>1685284.93</v>
      </c>
      <c r="I111" s="24">
        <f>+I112+I113</f>
        <v>480886.44999999995</v>
      </c>
      <c r="J111" s="24">
        <f>+J112+J113</f>
        <v>1019927.91</v>
      </c>
      <c r="K111" s="24">
        <f>+K112+K113</f>
        <v>794054.72</v>
      </c>
      <c r="L111" s="45">
        <f t="shared" si="16"/>
        <v>17890763.56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1749580.33</v>
      </c>
      <c r="C112" s="24">
        <f t="shared" si="21"/>
        <v>2695619.38</v>
      </c>
      <c r="D112" s="24">
        <f t="shared" si="21"/>
        <v>2971565.8600000003</v>
      </c>
      <c r="E112" s="24">
        <f t="shared" si="21"/>
        <v>1606492.79</v>
      </c>
      <c r="F112" s="24">
        <f t="shared" si="21"/>
        <v>1492372.7899999996</v>
      </c>
      <c r="G112" s="24">
        <f t="shared" si="21"/>
        <v>3264729.869999999</v>
      </c>
      <c r="H112" s="24">
        <f t="shared" si="21"/>
        <v>1668012.25</v>
      </c>
      <c r="I112" s="24">
        <f t="shared" si="21"/>
        <v>480886.44999999995</v>
      </c>
      <c r="J112" s="24">
        <f t="shared" si="21"/>
        <v>1005901.56</v>
      </c>
      <c r="K112" s="24">
        <f t="shared" si="21"/>
        <v>794054.72</v>
      </c>
      <c r="L112" s="45">
        <f t="shared" si="16"/>
        <v>17729215.999999996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23928.74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161547.56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>
        <v>0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17890763.549999997</v>
      </c>
      <c r="M119" s="51"/>
    </row>
    <row r="120" spans="1:12" ht="18.75" customHeight="1">
      <c r="A120" s="26" t="s">
        <v>69</v>
      </c>
      <c r="B120" s="27">
        <v>222446.7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222446.7</v>
      </c>
    </row>
    <row r="121" spans="1:12" ht="18.75" customHeight="1">
      <c r="A121" s="26" t="s">
        <v>70</v>
      </c>
      <c r="B121" s="27">
        <v>1544132.42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1544132.42</v>
      </c>
    </row>
    <row r="122" spans="1:12" ht="18.75" customHeight="1">
      <c r="A122" s="26" t="s">
        <v>71</v>
      </c>
      <c r="B122" s="38">
        <v>0</v>
      </c>
      <c r="C122" s="27">
        <v>2720197.67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2720197.67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2787484.53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2787484.53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208010.08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208010.08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1613632.46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1613632.46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16299.32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16299.32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474892.5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474892.5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112899.11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112899.11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919003.17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919003.17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983651.21</v>
      </c>
      <c r="H131" s="38">
        <v>0</v>
      </c>
      <c r="I131" s="38">
        <v>0</v>
      </c>
      <c r="J131" s="38">
        <v>0</v>
      </c>
      <c r="K131" s="38"/>
      <c r="L131" s="39">
        <f t="shared" si="23"/>
        <v>983651.21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77289.06</v>
      </c>
      <c r="H132" s="38">
        <v>0</v>
      </c>
      <c r="I132" s="38">
        <v>0</v>
      </c>
      <c r="J132" s="38">
        <v>0</v>
      </c>
      <c r="K132" s="38"/>
      <c r="L132" s="39">
        <f t="shared" si="23"/>
        <v>77289.06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470651.84</v>
      </c>
      <c r="H133" s="38">
        <v>0</v>
      </c>
      <c r="I133" s="38">
        <v>0</v>
      </c>
      <c r="J133" s="38">
        <v>0</v>
      </c>
      <c r="K133" s="38"/>
      <c r="L133" s="39">
        <f t="shared" si="23"/>
        <v>470651.84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466530.85</v>
      </c>
      <c r="H134" s="38">
        <v>0</v>
      </c>
      <c r="I134" s="38">
        <v>0</v>
      </c>
      <c r="J134" s="38">
        <v>0</v>
      </c>
      <c r="K134" s="38"/>
      <c r="L134" s="39">
        <f t="shared" si="23"/>
        <v>466530.85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1293488.62</v>
      </c>
      <c r="H135" s="38">
        <v>0</v>
      </c>
      <c r="I135" s="38">
        <v>0</v>
      </c>
      <c r="J135" s="38">
        <v>0</v>
      </c>
      <c r="K135" s="38"/>
      <c r="L135" s="39">
        <f t="shared" si="23"/>
        <v>1293488.62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598502.19</v>
      </c>
      <c r="I136" s="38">
        <v>0</v>
      </c>
      <c r="J136" s="38">
        <v>0</v>
      </c>
      <c r="K136" s="38"/>
      <c r="L136" s="39">
        <f t="shared" si="23"/>
        <v>598502.19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1086782.74</v>
      </c>
      <c r="I137" s="38">
        <v>0</v>
      </c>
      <c r="J137" s="38">
        <v>0</v>
      </c>
      <c r="K137" s="38"/>
      <c r="L137" s="39">
        <f t="shared" si="23"/>
        <v>1086782.74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480886.45</v>
      </c>
      <c r="J138" s="38">
        <v>0</v>
      </c>
      <c r="K138" s="38"/>
      <c r="L138" s="39">
        <f t="shared" si="23"/>
        <v>480886.45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1019927.91</v>
      </c>
      <c r="K139" s="38"/>
      <c r="L139" s="39">
        <f t="shared" si="23"/>
        <v>1019927.91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794054.72</v>
      </c>
      <c r="L140" s="42">
        <f t="shared" si="23"/>
        <v>794054.72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1019927.91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2018-09-05T12:05:38Z</dcterms:modified>
  <cp:category/>
  <cp:version/>
  <cp:contentType/>
  <cp:contentStatus/>
</cp:coreProperties>
</file>