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<sst xmlns="http://schemas.openxmlformats.org/spreadsheetml/2006/main" count="77" uniqueCount="76">
  <si>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</si>
  <si>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</si>
  <si>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</si>
  <si>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</si>
  <si>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</si>
  <si>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</si>
  <si>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</si>
  <si>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</si>
  <si>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</si>
  <si>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</si>
  <si>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</si>
  <si>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</si>
  <si>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</si>
  <si>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</si>
  <si>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</si>
  <si>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</si>
  <si>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</si>
  <si>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</si>
  <si>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</si>
  <si>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</si>
  <si>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</si>
  <si>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</si>
  <si>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</si>
  <si>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</si>
  <si>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</si>
  <si>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</si>
  <si>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</si>
  <si>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</si>
  <si>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</si>
  <si>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</si>
  <si>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</si>
  <si>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</si>
  <si>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</si>
  <si>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</si>
  <si>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</si>
  <si>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</si>
  <si>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</si>
  <si>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</si>
  <si>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</si>
  <si>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</si>
  <si>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</si>
  <si>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</si>
  <si>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</si>
  <si>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</si>
  <si>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</si>
  <si>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</si>
  <si>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</si>
  <si>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</si>
  <si>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</si>
  <si>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</si>
  <si>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</si>
  <si>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</si>
  <si>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</si>
  <si>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</si>
  <si>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</si>
  <si>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</si>
  <si>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</si>
  <si>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</si>
  <si>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</si>
  <si>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</si>
  <si>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</si>
  <si>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</si>
  <si>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</si>
  <si>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</si>
  <si>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</si>
  <si>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</si>
  <si>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</si>
  <si>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</si>
  <si>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</si>
  <si>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</si>
  <si>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</si>
  <si>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</si>
  <si>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</si>
  <si>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24/12/19 - VENCIMENTO 03/01/20</t>
  </si>
  <si>
    <t>5.3. Revisão de Remuneração pelo Transporte Coletivo ¹</t>
  </si>
  <si>
    <t>¹ Pagamento de combustível não fóssil de nov/19.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</si>
</sst>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6" fillId="0" borderId="0" xfId="0" applyFont="1" applyAlignment="1">
      <alignment/>
    </xf>
    <xf numFmtId="164" fontId="34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7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45272</v>
      </c>
      <c r="C7" s="10">
        <f>C8+C11</f>
        <v>65560</v>
      </c>
      <c r="D7" s="10">
        <f aca="true" t="shared" si="0" ref="D7:K7">D8+D11</f>
        <v>185302</v>
      </c>
      <c r="E7" s="10">
        <f t="shared" si="0"/>
        <v>165520</v>
      </c>
      <c r="F7" s="10">
        <f t="shared" si="0"/>
        <v>167130</v>
      </c>
      <c r="G7" s="10">
        <f t="shared" si="0"/>
        <v>80012</v>
      </c>
      <c r="H7" s="10">
        <f t="shared" si="0"/>
        <v>38107</v>
      </c>
      <c r="I7" s="10">
        <f t="shared" si="0"/>
        <v>70954</v>
      </c>
      <c r="J7" s="10">
        <f t="shared" si="0"/>
        <v>48824</v>
      </c>
      <c r="K7" s="10">
        <f t="shared" si="0"/>
        <v>131192</v>
      </c>
      <c r="L7" s="10">
        <f>SUM(B7:K7)</f>
        <v>997873</v>
      </c>
      <c r="M7" s="11"/>
    </row>
    <row r="8" spans="1:13" ht="17.25" customHeight="1">
      <c r="A8" s="12" t="s">
        <v>18</v>
      </c>
      <c r="B8" s="13">
        <f>B9+B10</f>
        <v>5235</v>
      </c>
      <c r="C8" s="13">
        <f aca="true" t="shared" si="1" ref="C8:K8">C9+C10</f>
        <v>7264</v>
      </c>
      <c r="D8" s="13">
        <f t="shared" si="1"/>
        <v>20008</v>
      </c>
      <c r="E8" s="13">
        <f t="shared" si="1"/>
        <v>17371</v>
      </c>
      <c r="F8" s="13">
        <f t="shared" si="1"/>
        <v>15819</v>
      </c>
      <c r="G8" s="13">
        <f t="shared" si="1"/>
        <v>8393</v>
      </c>
      <c r="H8" s="13">
        <f t="shared" si="1"/>
        <v>3664</v>
      </c>
      <c r="I8" s="13">
        <f t="shared" si="1"/>
        <v>5591</v>
      </c>
      <c r="J8" s="13">
        <f t="shared" si="1"/>
        <v>3954</v>
      </c>
      <c r="K8" s="13">
        <f t="shared" si="1"/>
        <v>11884</v>
      </c>
      <c r="L8" s="13">
        <f>SUM(B8:K8)</f>
        <v>99183</v>
      </c>
      <c r="M8"/>
    </row>
    <row r="9" spans="1:13" ht="17.25" customHeight="1">
      <c r="A9" s="14" t="s">
        <v>19</v>
      </c>
      <c r="B9" s="15">
        <v>5234</v>
      </c>
      <c r="C9" s="15">
        <v>7264</v>
      </c>
      <c r="D9" s="15">
        <v>20008</v>
      </c>
      <c r="E9" s="15">
        <v>17371</v>
      </c>
      <c r="F9" s="15">
        <v>15819</v>
      </c>
      <c r="G9" s="15">
        <v>8393</v>
      </c>
      <c r="H9" s="15">
        <v>3664</v>
      </c>
      <c r="I9" s="15">
        <v>5591</v>
      </c>
      <c r="J9" s="15">
        <v>3954</v>
      </c>
      <c r="K9" s="15">
        <v>11884</v>
      </c>
      <c r="L9" s="13">
        <f>SUM(B9:K9)</f>
        <v>99182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40037</v>
      </c>
      <c r="C11" s="15">
        <v>58296</v>
      </c>
      <c r="D11" s="15">
        <v>165294</v>
      </c>
      <c r="E11" s="15">
        <v>148149</v>
      </c>
      <c r="F11" s="15">
        <v>151311</v>
      </c>
      <c r="G11" s="15">
        <v>71619</v>
      </c>
      <c r="H11" s="15">
        <v>34443</v>
      </c>
      <c r="I11" s="15">
        <v>65363</v>
      </c>
      <c r="J11" s="15">
        <v>44870</v>
      </c>
      <c r="K11" s="15">
        <v>119308</v>
      </c>
      <c r="L11" s="13">
        <f>SUM(B11:K11)</f>
        <v>898690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1.001125746188004</v>
      </c>
      <c r="C15" s="22">
        <v>1.025732456530309</v>
      </c>
      <c r="D15" s="22">
        <v>0.964075952705568</v>
      </c>
      <c r="E15" s="22">
        <v>0.9775462285267</v>
      </c>
      <c r="F15" s="22">
        <v>0.990349642493809</v>
      </c>
      <c r="G15" s="22">
        <v>1.040339930724015</v>
      </c>
      <c r="H15" s="22">
        <v>0.93399860827844</v>
      </c>
      <c r="I15" s="22">
        <v>1.103455969540437</v>
      </c>
      <c r="J15" s="22">
        <v>1.080010642922323</v>
      </c>
      <c r="K15" s="22">
        <v>0.992065810903606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264523.14999999997</v>
      </c>
      <c r="C17" s="25">
        <f aca="true" t="shared" si="2" ref="C17:L17">C18+C19+C20+C21+C22</f>
        <v>213068.09999999998</v>
      </c>
      <c r="D17" s="25">
        <f t="shared" si="2"/>
        <v>678838.55</v>
      </c>
      <c r="E17" s="25">
        <f t="shared" si="2"/>
        <v>610895.3200000001</v>
      </c>
      <c r="F17" s="25">
        <f t="shared" si="2"/>
        <v>553906.7199999999</v>
      </c>
      <c r="G17" s="25">
        <f t="shared" si="2"/>
        <v>314958.95999999996</v>
      </c>
      <c r="H17" s="25">
        <f t="shared" si="2"/>
        <v>150328.24999999997</v>
      </c>
      <c r="I17" s="25">
        <f t="shared" si="2"/>
        <v>244277.19</v>
      </c>
      <c r="J17" s="25">
        <f t="shared" si="2"/>
        <v>198548.81</v>
      </c>
      <c r="K17" s="25">
        <f t="shared" si="2"/>
        <v>397208.06</v>
      </c>
      <c r="L17" s="25">
        <f t="shared" si="2"/>
        <v>3626553.11</v>
      </c>
      <c r="M17"/>
    </row>
    <row r="18" spans="1:13" ht="17.25" customHeight="1">
      <c r="A18" s="26" t="s">
        <v>25</v>
      </c>
      <c r="B18" s="33">
        <f aca="true" t="shared" si="3" ref="B18:K18">ROUND(B13*B7,2)</f>
        <v>260599.21</v>
      </c>
      <c r="C18" s="33">
        <f t="shared" si="3"/>
        <v>203340.9</v>
      </c>
      <c r="D18" s="33">
        <f t="shared" si="3"/>
        <v>684468.53</v>
      </c>
      <c r="E18" s="33">
        <f t="shared" si="3"/>
        <v>618316.51</v>
      </c>
      <c r="F18" s="33">
        <f t="shared" si="3"/>
        <v>552665.48</v>
      </c>
      <c r="G18" s="33">
        <f t="shared" si="3"/>
        <v>290739.6</v>
      </c>
      <c r="H18" s="33">
        <f t="shared" si="3"/>
        <v>152565.19</v>
      </c>
      <c r="I18" s="33">
        <f t="shared" si="3"/>
        <v>235943.34</v>
      </c>
      <c r="J18" s="33">
        <f t="shared" si="3"/>
        <v>174809.45</v>
      </c>
      <c r="K18" s="33">
        <f t="shared" si="3"/>
        <v>383513.57</v>
      </c>
      <c r="L18" s="33">
        <f>SUM(B18:K18)</f>
        <v>3556961.78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293.37</v>
      </c>
      <c r="C19" s="33">
        <f t="shared" si="4"/>
        <v>5232.46</v>
      </c>
      <c r="D19" s="33">
        <f t="shared" si="4"/>
        <v>-24588.88</v>
      </c>
      <c r="E19" s="33">
        <f t="shared" si="4"/>
        <v>-13883.54</v>
      </c>
      <c r="F19" s="33">
        <f t="shared" si="4"/>
        <v>-5333.42</v>
      </c>
      <c r="G19" s="33">
        <f t="shared" si="4"/>
        <v>11728.42</v>
      </c>
      <c r="H19" s="33">
        <f t="shared" si="4"/>
        <v>-10069.51</v>
      </c>
      <c r="I19" s="33">
        <f t="shared" si="4"/>
        <v>24409.75</v>
      </c>
      <c r="J19" s="33">
        <f t="shared" si="4"/>
        <v>13986.62</v>
      </c>
      <c r="K19" s="33">
        <f t="shared" si="4"/>
        <v>-3042.87</v>
      </c>
      <c r="L19" s="33">
        <f>SUM(B19:K19)</f>
        <v>-1267.600000000005</v>
      </c>
      <c r="M19"/>
    </row>
    <row r="20" spans="1:13" ht="17.25" customHeight="1">
      <c r="A20" s="27" t="s">
        <v>27</v>
      </c>
      <c r="B20" s="33">
        <v>2306.71</v>
      </c>
      <c r="C20" s="33">
        <v>4494.74</v>
      </c>
      <c r="D20" s="33">
        <v>18958.9</v>
      </c>
      <c r="E20" s="33">
        <v>16028.42</v>
      </c>
      <c r="F20" s="33">
        <v>17540.35</v>
      </c>
      <c r="G20" s="33">
        <v>16403.84</v>
      </c>
      <c r="H20" s="33">
        <v>6508.71</v>
      </c>
      <c r="I20" s="33">
        <v>593.65</v>
      </c>
      <c r="J20" s="33">
        <v>9752.74</v>
      </c>
      <c r="K20" s="33">
        <v>16737.36</v>
      </c>
      <c r="L20" s="33">
        <f>SUM(B20:K20)</f>
        <v>109325.42000000001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0</v>
      </c>
      <c r="K21" s="29">
        <v>0</v>
      </c>
      <c r="L21" s="33">
        <f>SUM(B21:K21)</f>
        <v>3971.58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-9566.07</v>
      </c>
      <c r="F22" s="33">
        <v>-12289.55</v>
      </c>
      <c r="G22" s="33">
        <v>-3912.9</v>
      </c>
      <c r="H22" s="30">
        <v>0</v>
      </c>
      <c r="I22" s="33">
        <v>-16669.55</v>
      </c>
      <c r="J22" s="30">
        <v>0</v>
      </c>
      <c r="K22" s="30">
        <v>0</v>
      </c>
      <c r="L22" s="33">
        <f>SUM(B22:K22)</f>
        <v>-42438.07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-99199.84</v>
      </c>
      <c r="C25" s="33">
        <f t="shared" si="5"/>
        <v>-20113.63</v>
      </c>
      <c r="D25" s="33">
        <f t="shared" si="5"/>
        <v>-48585.60999999999</v>
      </c>
      <c r="E25" s="33">
        <f t="shared" si="5"/>
        <v>3810625.0300000003</v>
      </c>
      <c r="F25" s="33">
        <f t="shared" si="5"/>
        <v>472584.64</v>
      </c>
      <c r="G25" s="33">
        <f t="shared" si="5"/>
        <v>-13718.07</v>
      </c>
      <c r="H25" s="33">
        <f t="shared" si="5"/>
        <v>-15449.07</v>
      </c>
      <c r="I25" s="33">
        <f t="shared" si="5"/>
        <v>207907.72999999998</v>
      </c>
      <c r="J25" s="33">
        <f t="shared" si="5"/>
        <v>-1342.2200000000012</v>
      </c>
      <c r="K25" s="33">
        <f t="shared" si="5"/>
        <v>-26158.589999999997</v>
      </c>
      <c r="L25" s="33">
        <f aca="true" t="shared" si="6" ref="L25:L31">SUM(B25:K25)</f>
        <v>4266550.370000001</v>
      </c>
      <c r="M25"/>
    </row>
    <row r="26" spans="1:13" ht="18.75" customHeight="1">
      <c r="A26" s="27" t="s">
        <v>31</v>
      </c>
      <c r="B26" s="33">
        <f>B27+B28+B29+B30</f>
        <v>-22506.2</v>
      </c>
      <c r="C26" s="33">
        <f aca="true" t="shared" si="7" ref="C26:K26">C27+C28+C29+C30</f>
        <v>-31235.2</v>
      </c>
      <c r="D26" s="33">
        <f t="shared" si="7"/>
        <v>-86034.4</v>
      </c>
      <c r="E26" s="33">
        <f t="shared" si="7"/>
        <v>-74695.3</v>
      </c>
      <c r="F26" s="33">
        <f t="shared" si="7"/>
        <v>-68021.7</v>
      </c>
      <c r="G26" s="33">
        <f t="shared" si="7"/>
        <v>-36089.9</v>
      </c>
      <c r="H26" s="33">
        <f t="shared" si="7"/>
        <v>-15755.2</v>
      </c>
      <c r="I26" s="33">
        <f t="shared" si="7"/>
        <v>-55670.130000000005</v>
      </c>
      <c r="J26" s="33">
        <f t="shared" si="7"/>
        <v>-17002.2</v>
      </c>
      <c r="K26" s="33">
        <f t="shared" si="7"/>
        <v>-51101.2</v>
      </c>
      <c r="L26" s="33">
        <f t="shared" si="6"/>
        <v>-458111.43000000005</v>
      </c>
      <c r="M26"/>
    </row>
    <row r="27" spans="1:13" s="36" customFormat="1" ht="18.75" customHeight="1">
      <c r="A27" s="34" t="s">
        <v>58</v>
      </c>
      <c r="B27" s="33">
        <f>-ROUND((B9)*$E$3,2)</f>
        <v>-22506.2</v>
      </c>
      <c r="C27" s="33">
        <f aca="true" t="shared" si="8" ref="C27:K27">-ROUND((C9)*$E$3,2)</f>
        <v>-31235.2</v>
      </c>
      <c r="D27" s="33">
        <f t="shared" si="8"/>
        <v>-86034.4</v>
      </c>
      <c r="E27" s="33">
        <f t="shared" si="8"/>
        <v>-74695.3</v>
      </c>
      <c r="F27" s="33">
        <f t="shared" si="8"/>
        <v>-68021.7</v>
      </c>
      <c r="G27" s="33">
        <f t="shared" si="8"/>
        <v>-36089.9</v>
      </c>
      <c r="H27" s="33">
        <f t="shared" si="8"/>
        <v>-15755.2</v>
      </c>
      <c r="I27" s="33">
        <f t="shared" si="8"/>
        <v>-24041.3</v>
      </c>
      <c r="J27" s="33">
        <f t="shared" si="8"/>
        <v>-17002.2</v>
      </c>
      <c r="K27" s="33">
        <f t="shared" si="8"/>
        <v>-51101.2</v>
      </c>
      <c r="L27" s="33">
        <f t="shared" si="6"/>
        <v>-426482.60000000003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-31628.83</v>
      </c>
      <c r="J30" s="17">
        <v>0</v>
      </c>
      <c r="K30" s="17">
        <v>0</v>
      </c>
      <c r="L30" s="33">
        <f t="shared" si="6"/>
        <v>-31628.83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-79485.92</v>
      </c>
      <c r="C31" s="38">
        <f t="shared" si="9"/>
        <v>0</v>
      </c>
      <c r="D31" s="38">
        <f t="shared" si="9"/>
        <v>0</v>
      </c>
      <c r="E31" s="38">
        <f t="shared" si="9"/>
        <v>3845555.65</v>
      </c>
      <c r="F31" s="38">
        <f t="shared" si="9"/>
        <v>516000</v>
      </c>
      <c r="G31" s="38">
        <f t="shared" si="9"/>
        <v>0</v>
      </c>
      <c r="H31" s="38">
        <f t="shared" si="9"/>
        <v>-7638.25</v>
      </c>
      <c r="I31" s="38">
        <f t="shared" si="9"/>
        <v>255000</v>
      </c>
      <c r="J31" s="38">
        <f t="shared" si="9"/>
        <v>0</v>
      </c>
      <c r="K31" s="38">
        <f t="shared" si="9"/>
        <v>0</v>
      </c>
      <c r="L31" s="33">
        <f t="shared" si="6"/>
        <v>4529431.48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3850000</v>
      </c>
      <c r="F40" s="33">
        <v>1316000</v>
      </c>
      <c r="G40" s="17">
        <v>0</v>
      </c>
      <c r="H40" s="17">
        <v>0</v>
      </c>
      <c r="I40" s="33">
        <v>653000</v>
      </c>
      <c r="J40" s="17">
        <v>0</v>
      </c>
      <c r="K40" s="17">
        <v>0</v>
      </c>
      <c r="L40" s="33">
        <f>SUM(B40:K40)</f>
        <v>5819000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33">
        <v>-800000</v>
      </c>
      <c r="G41" s="17">
        <v>0</v>
      </c>
      <c r="H41" s="17">
        <v>0</v>
      </c>
      <c r="I41" s="33">
        <v>-398000</v>
      </c>
      <c r="J41" s="17">
        <v>0</v>
      </c>
      <c r="K41" s="17">
        <v>0</v>
      </c>
      <c r="L41" s="33">
        <f>SUM(B41:K41)</f>
        <v>-1198000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74</v>
      </c>
      <c r="B44" s="33">
        <v>2792.28</v>
      </c>
      <c r="C44" s="33">
        <v>11121.57</v>
      </c>
      <c r="D44" s="33">
        <v>37448.79</v>
      </c>
      <c r="E44" s="33">
        <v>39764.68</v>
      </c>
      <c r="F44" s="33">
        <v>24606.34</v>
      </c>
      <c r="G44" s="33">
        <v>22371.83</v>
      </c>
      <c r="H44" s="33">
        <v>7944.38</v>
      </c>
      <c r="I44" s="33">
        <v>8577.86</v>
      </c>
      <c r="J44" s="33">
        <v>15659.98</v>
      </c>
      <c r="K44" s="33">
        <v>24942.61</v>
      </c>
      <c r="L44" s="33">
        <f t="shared" si="10"/>
        <v>195230.32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47</v>
      </c>
      <c r="B46" s="41">
        <f aca="true" t="shared" si="11" ref="B46:K46">+B25+B17</f>
        <v>165323.30999999997</v>
      </c>
      <c r="C46" s="41">
        <f t="shared" si="11"/>
        <v>192954.46999999997</v>
      </c>
      <c r="D46" s="41">
        <f t="shared" si="11"/>
        <v>630252.9400000001</v>
      </c>
      <c r="E46" s="41">
        <f t="shared" si="11"/>
        <v>4421520.350000001</v>
      </c>
      <c r="F46" s="41">
        <f t="shared" si="11"/>
        <v>1026491.3599999999</v>
      </c>
      <c r="G46" s="41">
        <f t="shared" si="11"/>
        <v>301240.88999999996</v>
      </c>
      <c r="H46" s="41">
        <f t="shared" si="11"/>
        <v>134879.17999999996</v>
      </c>
      <c r="I46" s="41">
        <f t="shared" si="11"/>
        <v>452184.92</v>
      </c>
      <c r="J46" s="41">
        <f t="shared" si="11"/>
        <v>197206.59</v>
      </c>
      <c r="K46" s="41">
        <f t="shared" si="11"/>
        <v>371049.47</v>
      </c>
      <c r="L46" s="42">
        <f>SUM(B46:K46)</f>
        <v>7893103.479999999</v>
      </c>
      <c r="M46" s="43"/>
    </row>
    <row r="47" spans="1:12" ht="18.75" customHeight="1">
      <c r="A47" s="27" t="s">
        <v>48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49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50</v>
      </c>
      <c r="B52" s="41">
        <f>SUM(B53:B66)</f>
        <v>165323.31</v>
      </c>
      <c r="C52" s="41">
        <f aca="true" t="shared" si="12" ref="C52:J52">SUM(C53:C64)</f>
        <v>192954.46000000002</v>
      </c>
      <c r="D52" s="41">
        <f t="shared" si="12"/>
        <v>630252.94</v>
      </c>
      <c r="E52" s="41">
        <f t="shared" si="12"/>
        <v>4421520.36</v>
      </c>
      <c r="F52" s="41">
        <f t="shared" si="12"/>
        <v>1026491.37</v>
      </c>
      <c r="G52" s="41">
        <f t="shared" si="12"/>
        <v>301240.89</v>
      </c>
      <c r="H52" s="41">
        <f t="shared" si="12"/>
        <v>134879.17</v>
      </c>
      <c r="I52" s="41">
        <f t="shared" si="12"/>
        <v>452184.91</v>
      </c>
      <c r="J52" s="41">
        <f t="shared" si="12"/>
        <v>197206.59</v>
      </c>
      <c r="K52" s="41">
        <f>SUM(K53:K66)</f>
        <v>371049.47</v>
      </c>
      <c r="L52" s="47">
        <f>SUM(B52:K52)</f>
        <v>7893103.47</v>
      </c>
      <c r="M52" s="40"/>
    </row>
    <row r="53" spans="1:13" ht="18.75" customHeight="1">
      <c r="A53" s="48" t="s">
        <v>51</v>
      </c>
      <c r="B53" s="49">
        <v>165323.31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165323.31</v>
      </c>
      <c r="M53" s="40"/>
    </row>
    <row r="54" spans="1:12" ht="18.75" customHeight="1">
      <c r="A54" s="48" t="s">
        <v>61</v>
      </c>
      <c r="B54" s="17">
        <v>0</v>
      </c>
      <c r="C54" s="49">
        <v>166969.82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166969.82</v>
      </c>
    </row>
    <row r="55" spans="1:12" ht="18.75" customHeight="1">
      <c r="A55" s="48" t="s">
        <v>62</v>
      </c>
      <c r="B55" s="17">
        <v>0</v>
      </c>
      <c r="C55" s="49">
        <v>25984.64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25984.64</v>
      </c>
    </row>
    <row r="56" spans="1:12" ht="18.75" customHeight="1">
      <c r="A56" s="48" t="s">
        <v>52</v>
      </c>
      <c r="B56" s="17">
        <v>0</v>
      </c>
      <c r="C56" s="17">
        <v>0</v>
      </c>
      <c r="D56" s="49">
        <v>630252.94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630252.94</v>
      </c>
    </row>
    <row r="57" spans="1:12" ht="18.75" customHeight="1">
      <c r="A57" s="48" t="s">
        <v>53</v>
      </c>
      <c r="B57" s="17">
        <v>0</v>
      </c>
      <c r="C57" s="17">
        <v>0</v>
      </c>
      <c r="D57" s="17">
        <v>0</v>
      </c>
      <c r="E57" s="49">
        <v>4421520.36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4421520.36</v>
      </c>
    </row>
    <row r="58" spans="1:12" ht="18.75" customHeight="1">
      <c r="A58" s="48" t="s">
        <v>54</v>
      </c>
      <c r="B58" s="17">
        <v>0</v>
      </c>
      <c r="C58" s="17">
        <v>0</v>
      </c>
      <c r="D58" s="17">
        <v>0</v>
      </c>
      <c r="E58" s="17">
        <v>0</v>
      </c>
      <c r="F58" s="49">
        <v>1026491.37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1026491.37</v>
      </c>
    </row>
    <row r="59" spans="1:12" ht="18.75" customHeight="1">
      <c r="A59" s="48" t="s">
        <v>55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301240.89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301240.89</v>
      </c>
    </row>
    <row r="60" spans="1:12" ht="18.75" customHeight="1">
      <c r="A60" s="48" t="s">
        <v>56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134879.17</v>
      </c>
      <c r="I60" s="17">
        <v>0</v>
      </c>
      <c r="J60" s="17">
        <v>0</v>
      </c>
      <c r="K60" s="17">
        <v>0</v>
      </c>
      <c r="L60" s="47">
        <f t="shared" si="13"/>
        <v>134879.17</v>
      </c>
    </row>
    <row r="61" spans="1:12" ht="18.75" customHeight="1">
      <c r="A61" s="48" t="s">
        <v>57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452184.91</v>
      </c>
      <c r="J61" s="17">
        <v>0</v>
      </c>
      <c r="K61" s="17">
        <v>0</v>
      </c>
      <c r="L61" s="47">
        <f t="shared" si="13"/>
        <v>452184.91</v>
      </c>
    </row>
    <row r="62" spans="1:12" ht="18.75" customHeight="1">
      <c r="A62" s="48" t="s">
        <v>59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197206.59</v>
      </c>
      <c r="K62" s="17">
        <v>0</v>
      </c>
      <c r="L62" s="47">
        <f t="shared" si="13"/>
        <v>197206.59</v>
      </c>
    </row>
    <row r="63" spans="1:12" ht="18.75" customHeight="1">
      <c r="A63" s="48" t="s">
        <v>69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154128.98</v>
      </c>
      <c r="L63" s="47">
        <f t="shared" si="13"/>
        <v>154128.98</v>
      </c>
    </row>
    <row r="64" spans="1:12" ht="18.75" customHeight="1">
      <c r="A64" s="48" t="s">
        <v>70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216920.49</v>
      </c>
      <c r="L64" s="47">
        <f t="shared" si="13"/>
        <v>216920.49</v>
      </c>
    </row>
    <row r="65" spans="1:12" ht="18.75" customHeight="1">
      <c r="A65" s="48" t="s">
        <v>71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72</v>
      </c>
      <c r="B66" s="54">
        <v>0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2">
        <f>SUM(B66:K66)</f>
        <v>0</v>
      </c>
    </row>
    <row r="67" spans="1:11" ht="18" customHeight="1">
      <c r="A67" s="62" t="s">
        <v>75</v>
      </c>
      <c r="H67"/>
      <c r="I67"/>
      <c r="J67"/>
      <c r="K67"/>
    </row>
    <row r="68" spans="1:11" ht="18" customHeight="1">
      <c r="A68" s="55"/>
      <c r="I68"/>
      <c r="J68"/>
      <c r="K68"/>
    </row>
    <row r="69" spans="1:11" ht="18" customHeight="1">
      <c r="A69" s="53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2020-01-02T21:24:50Z</dcterms:modified>
  <cp:category/>
  <cp:version/>
  <cp:contentType/>
  <cp:contentStatus/>
</cp:coreProperties>
</file>