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<sst xmlns="http://schemas.openxmlformats.org/spreadsheetml/2006/main" count="79" uniqueCount="78">
  <si>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</si>
  <si>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</si>
  <si>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</si>
  <si>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</si>
  <si>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</si>
  <si>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</si>
  <si>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</si>
  <si>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</si>
  <si>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</si>
  <si>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</si>
  <si>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</si>
  <si>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</si>
  <si>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</si>
  <si>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</si>
  <si>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</si>
  <si>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</si>
  <si>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</si>
  <si>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</si>
  <si>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</si>
  <si>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</si>
  <si>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</si>
  <si>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</si>
  <si>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</si>
  <si>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</si>
  <si>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</si>
  <si>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</si>
  <si>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</si>
  <si>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</si>
  <si>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</si>
  <si>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</si>
  <si>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</si>
  <si>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</si>
  <si>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</si>
  <si>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</si>
  <si>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</si>
  <si>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</si>
  <si>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</si>
  <si>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</si>
  <si>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</si>
  <si>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</si>
  <si>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</si>
  <si>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</si>
  <si>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</si>
  <si>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</si>
  <si>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</si>
  <si>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</si>
  <si>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</si>
  <si>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</si>
  <si>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</si>
  <si>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</si>
  <si>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</si>
  <si>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</si>
  <si>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</si>
  <si>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</si>
  <si>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</si>
  <si>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</si>
  <si>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</si>
  <si>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</si>
  <si>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</si>
  <si>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</si>
  <si>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</si>
  <si>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</si>
  <si>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</si>
  <si>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</si>
  <si>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</si>
  <si>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</si>
  <si>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</si>
  <si>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</si>
  <si>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</si>
  <si>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</si>
  <si>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</si>
  <si>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</si>
  <si>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</si>
  <si>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</si>
  <si>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29/04/20 - VENCIMENTO 07/05/20</t>
  </si>
  <si>
    <t>7.15. Consórcio KBPX</t>
  </si>
  <si>
    <t>¹ Revisão remuneração, período de 17 a 31/03/20, em conformidade à portaria 087/20.</t>
  </si>
  <si>
    <t xml:space="preserve">  Rede da madrugada de 01 a 31/03/20.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</si>
</sst>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29299</v>
      </c>
      <c r="C7" s="10">
        <f>C8+C11</f>
        <v>43650</v>
      </c>
      <c r="D7" s="10">
        <f aca="true" t="shared" si="0" ref="D7:K7">D8+D11</f>
        <v>106876</v>
      </c>
      <c r="E7" s="10">
        <f t="shared" si="0"/>
        <v>110812</v>
      </c>
      <c r="F7" s="10">
        <f t="shared" si="0"/>
        <v>122626</v>
      </c>
      <c r="G7" s="10">
        <f t="shared" si="0"/>
        <v>55235</v>
      </c>
      <c r="H7" s="10">
        <f t="shared" si="0"/>
        <v>22643</v>
      </c>
      <c r="I7" s="10">
        <f t="shared" si="0"/>
        <v>46297</v>
      </c>
      <c r="J7" s="10">
        <f t="shared" si="0"/>
        <v>34089</v>
      </c>
      <c r="K7" s="10">
        <f t="shared" si="0"/>
        <v>85355</v>
      </c>
      <c r="L7" s="10">
        <f>SUM(B7:K7)</f>
        <v>656882</v>
      </c>
      <c r="M7" s="11"/>
    </row>
    <row r="8" spans="1:13" ht="17.25" customHeight="1">
      <c r="A8" s="12" t="s">
        <v>18</v>
      </c>
      <c r="B8" s="13">
        <f>B9+B10</f>
        <v>1908</v>
      </c>
      <c r="C8" s="13">
        <f aca="true" t="shared" si="1" ref="C8:K8">C9+C10</f>
        <v>3140</v>
      </c>
      <c r="D8" s="13">
        <f t="shared" si="1"/>
        <v>7477</v>
      </c>
      <c r="E8" s="13">
        <f t="shared" si="1"/>
        <v>6874</v>
      </c>
      <c r="F8" s="13">
        <f t="shared" si="1"/>
        <v>7470</v>
      </c>
      <c r="G8" s="13">
        <f t="shared" si="1"/>
        <v>3744</v>
      </c>
      <c r="H8" s="13">
        <f t="shared" si="1"/>
        <v>1288</v>
      </c>
      <c r="I8" s="13">
        <f t="shared" si="1"/>
        <v>2169</v>
      </c>
      <c r="J8" s="13">
        <f t="shared" si="1"/>
        <v>1500</v>
      </c>
      <c r="K8" s="13">
        <f t="shared" si="1"/>
        <v>4582</v>
      </c>
      <c r="L8" s="13">
        <f>SUM(B8:K8)</f>
        <v>40152</v>
      </c>
      <c r="M8"/>
    </row>
    <row r="9" spans="1:13" ht="17.25" customHeight="1">
      <c r="A9" s="14" t="s">
        <v>19</v>
      </c>
      <c r="B9" s="15">
        <v>1907</v>
      </c>
      <c r="C9" s="15">
        <v>3140</v>
      </c>
      <c r="D9" s="15">
        <v>7477</v>
      </c>
      <c r="E9" s="15">
        <v>6874</v>
      </c>
      <c r="F9" s="15">
        <v>7470</v>
      </c>
      <c r="G9" s="15">
        <v>3744</v>
      </c>
      <c r="H9" s="15">
        <v>1288</v>
      </c>
      <c r="I9" s="15">
        <v>2169</v>
      </c>
      <c r="J9" s="15">
        <v>1500</v>
      </c>
      <c r="K9" s="15">
        <v>4582</v>
      </c>
      <c r="L9" s="13">
        <f>SUM(B9:K9)</f>
        <v>40151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27391</v>
      </c>
      <c r="C11" s="15">
        <v>40510</v>
      </c>
      <c r="D11" s="15">
        <v>99399</v>
      </c>
      <c r="E11" s="15">
        <v>103938</v>
      </c>
      <c r="F11" s="15">
        <v>115156</v>
      </c>
      <c r="G11" s="15">
        <v>51491</v>
      </c>
      <c r="H11" s="15">
        <v>21355</v>
      </c>
      <c r="I11" s="15">
        <v>44128</v>
      </c>
      <c r="J11" s="15">
        <v>32589</v>
      </c>
      <c r="K11" s="15">
        <v>80773</v>
      </c>
      <c r="L11" s="13">
        <f>SUM(B11:K11)</f>
        <v>616730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1.230870732600563</v>
      </c>
      <c r="C15" s="22">
        <v>1.620212575754057</v>
      </c>
      <c r="D15" s="22">
        <v>1.834684568238246</v>
      </c>
      <c r="E15" s="22">
        <v>1.485943327797458</v>
      </c>
      <c r="F15" s="22">
        <v>1.315753391039235</v>
      </c>
      <c r="G15" s="22">
        <v>2.066477998891928</v>
      </c>
      <c r="H15" s="22">
        <v>1.848035015553522</v>
      </c>
      <c r="I15" s="22">
        <v>1.465967623943267</v>
      </c>
      <c r="J15" s="22">
        <v>1.839907943448157</v>
      </c>
      <c r="K15" s="22">
        <v>1.506518326900401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211342.65</v>
      </c>
      <c r="C17" s="25">
        <f aca="true" t="shared" si="2" ref="C17:L17">C18+C19+C20+C21+C22</f>
        <v>225661.82</v>
      </c>
      <c r="D17" s="25">
        <f t="shared" si="2"/>
        <v>745988.22</v>
      </c>
      <c r="E17" s="25">
        <f t="shared" si="2"/>
        <v>633683.49</v>
      </c>
      <c r="F17" s="25">
        <f t="shared" si="2"/>
        <v>559865.6099999999</v>
      </c>
      <c r="G17" s="25">
        <f t="shared" si="2"/>
        <v>434074.19999999995</v>
      </c>
      <c r="H17" s="25">
        <f t="shared" si="2"/>
        <v>177377.17999999996</v>
      </c>
      <c r="I17" s="25">
        <f t="shared" si="2"/>
        <v>229806.55</v>
      </c>
      <c r="J17" s="25">
        <f t="shared" si="2"/>
        <v>239569.57</v>
      </c>
      <c r="K17" s="25">
        <f t="shared" si="2"/>
        <v>393637.27999999997</v>
      </c>
      <c r="L17" s="25">
        <f t="shared" si="2"/>
        <v>3851006.5700000003</v>
      </c>
      <c r="M17"/>
    </row>
    <row r="18" spans="1:13" ht="17.25" customHeight="1">
      <c r="A18" s="26" t="s">
        <v>25</v>
      </c>
      <c r="B18" s="33">
        <f aca="true" t="shared" si="3" ref="B18:K18">ROUND(B13*B7,2)</f>
        <v>168653.83</v>
      </c>
      <c r="C18" s="33">
        <f t="shared" si="3"/>
        <v>135384.84</v>
      </c>
      <c r="D18" s="33">
        <f t="shared" si="3"/>
        <v>394778.57</v>
      </c>
      <c r="E18" s="33">
        <f t="shared" si="3"/>
        <v>413949.31</v>
      </c>
      <c r="F18" s="33">
        <f t="shared" si="3"/>
        <v>405499.66</v>
      </c>
      <c r="G18" s="33">
        <f t="shared" si="3"/>
        <v>200707.42</v>
      </c>
      <c r="H18" s="33">
        <f t="shared" si="3"/>
        <v>90653.51</v>
      </c>
      <c r="I18" s="33">
        <f t="shared" si="3"/>
        <v>153951.41</v>
      </c>
      <c r="J18" s="33">
        <f t="shared" si="3"/>
        <v>122052.26</v>
      </c>
      <c r="K18" s="33">
        <f t="shared" si="3"/>
        <v>249518.27</v>
      </c>
      <c r="L18" s="33">
        <f>SUM(B18:K18)</f>
        <v>2335149.0799999996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38937.23</v>
      </c>
      <c r="C19" s="33">
        <f t="shared" si="4"/>
        <v>83967.38</v>
      </c>
      <c r="D19" s="33">
        <f t="shared" si="4"/>
        <v>329515.58</v>
      </c>
      <c r="E19" s="33">
        <f t="shared" si="4"/>
        <v>201155.91</v>
      </c>
      <c r="F19" s="33">
        <f t="shared" si="4"/>
        <v>128037.89</v>
      </c>
      <c r="G19" s="33">
        <f t="shared" si="4"/>
        <v>214050.05</v>
      </c>
      <c r="H19" s="33">
        <f t="shared" si="4"/>
        <v>76877.35</v>
      </c>
      <c r="I19" s="33">
        <f t="shared" si="4"/>
        <v>71736.37</v>
      </c>
      <c r="J19" s="33">
        <f t="shared" si="4"/>
        <v>102512.66</v>
      </c>
      <c r="K19" s="33">
        <f t="shared" si="4"/>
        <v>126385.58</v>
      </c>
      <c r="L19" s="33">
        <f>SUM(B19:K19)</f>
        <v>1373176.0000000002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821745.9</v>
      </c>
      <c r="C25" s="33">
        <f t="shared" si="5"/>
        <v>620063.12</v>
      </c>
      <c r="D25" s="33">
        <f t="shared" si="5"/>
        <v>2352002.33</v>
      </c>
      <c r="E25" s="33">
        <f t="shared" si="5"/>
        <v>1376717.51</v>
      </c>
      <c r="F25" s="33">
        <f t="shared" si="5"/>
        <v>1425125.45</v>
      </c>
      <c r="G25" s="33">
        <f t="shared" si="5"/>
        <v>605313.11</v>
      </c>
      <c r="H25" s="33">
        <f t="shared" si="5"/>
        <v>533272.4199999999</v>
      </c>
      <c r="I25" s="33">
        <f t="shared" si="5"/>
        <v>527265.21</v>
      </c>
      <c r="J25" s="33">
        <f t="shared" si="5"/>
        <v>1016720.48</v>
      </c>
      <c r="K25" s="33">
        <f t="shared" si="5"/>
        <v>1380175.89</v>
      </c>
      <c r="L25" s="33">
        <f aca="true" t="shared" si="6" ref="L25:L31">SUM(B25:K25)</f>
        <v>10658401.420000002</v>
      </c>
      <c r="M25"/>
    </row>
    <row r="26" spans="1:13" ht="18.75" customHeight="1">
      <c r="A26" s="27" t="s">
        <v>31</v>
      </c>
      <c r="B26" s="33">
        <f>B27+B28+B29+B30</f>
        <v>-8390.8</v>
      </c>
      <c r="C26" s="33">
        <f aca="true" t="shared" si="7" ref="C26:K26">C27+C28+C29+C30</f>
        <v>-13816</v>
      </c>
      <c r="D26" s="33">
        <f t="shared" si="7"/>
        <v>-32898.8</v>
      </c>
      <c r="E26" s="33">
        <f t="shared" si="7"/>
        <v>-30245.6</v>
      </c>
      <c r="F26" s="33">
        <f t="shared" si="7"/>
        <v>-32868</v>
      </c>
      <c r="G26" s="33">
        <f t="shared" si="7"/>
        <v>-16473.6</v>
      </c>
      <c r="H26" s="33">
        <f t="shared" si="7"/>
        <v>-5667.2</v>
      </c>
      <c r="I26" s="33">
        <f t="shared" si="7"/>
        <v>-17809.93</v>
      </c>
      <c r="J26" s="33">
        <f t="shared" si="7"/>
        <v>-6600</v>
      </c>
      <c r="K26" s="33">
        <f t="shared" si="7"/>
        <v>-20160.8</v>
      </c>
      <c r="L26" s="33">
        <f t="shared" si="6"/>
        <v>-184930.73</v>
      </c>
      <c r="M26"/>
    </row>
    <row r="27" spans="1:13" s="36" customFormat="1" ht="18.75" customHeight="1">
      <c r="A27" s="34" t="s">
        <v>59</v>
      </c>
      <c r="B27" s="33">
        <f>-ROUND((B9)*$E$3,2)</f>
        <v>-8390.8</v>
      </c>
      <c r="C27" s="33">
        <f aca="true" t="shared" si="8" ref="C27:K27">-ROUND((C9)*$E$3,2)</f>
        <v>-13816</v>
      </c>
      <c r="D27" s="33">
        <f t="shared" si="8"/>
        <v>-32898.8</v>
      </c>
      <c r="E27" s="33">
        <f t="shared" si="8"/>
        <v>-30245.6</v>
      </c>
      <c r="F27" s="33">
        <f t="shared" si="8"/>
        <v>-32868</v>
      </c>
      <c r="G27" s="33">
        <f t="shared" si="8"/>
        <v>-16473.6</v>
      </c>
      <c r="H27" s="33">
        <f t="shared" si="8"/>
        <v>-5667.2</v>
      </c>
      <c r="I27" s="33">
        <f t="shared" si="8"/>
        <v>-9543.6</v>
      </c>
      <c r="J27" s="33">
        <f t="shared" si="8"/>
        <v>-6600</v>
      </c>
      <c r="K27" s="33">
        <f t="shared" si="8"/>
        <v>-20160.8</v>
      </c>
      <c r="L27" s="33">
        <f t="shared" si="6"/>
        <v>-176664.40000000002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-8266.33</v>
      </c>
      <c r="J30" s="17">
        <v>0</v>
      </c>
      <c r="K30" s="17">
        <v>0</v>
      </c>
      <c r="L30" s="33">
        <f t="shared" si="6"/>
        <v>-8266.33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850272.15</v>
      </c>
      <c r="C44" s="33">
        <v>633879.12</v>
      </c>
      <c r="D44" s="33">
        <v>2384901.13</v>
      </c>
      <c r="E44" s="33">
        <v>1411555.61</v>
      </c>
      <c r="F44" s="33">
        <v>1457993.45</v>
      </c>
      <c r="G44" s="33">
        <v>621786.71</v>
      </c>
      <c r="H44" s="33">
        <v>546832.48</v>
      </c>
      <c r="I44" s="33">
        <v>545075.14</v>
      </c>
      <c r="J44" s="33">
        <v>1023320.48</v>
      </c>
      <c r="K44" s="33">
        <v>1400336.69</v>
      </c>
      <c r="L44" s="33">
        <f t="shared" si="10"/>
        <v>10875952.96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1033088.55</v>
      </c>
      <c r="C46" s="41">
        <f aca="true" t="shared" si="11" ref="C46:K46">IF(C17+C25+C38+C47&lt;0,0,C17+C25+C47)</f>
        <v>845724.94</v>
      </c>
      <c r="D46" s="41">
        <f t="shared" si="11"/>
        <v>3097990.55</v>
      </c>
      <c r="E46" s="41">
        <f t="shared" si="11"/>
        <v>2010401</v>
      </c>
      <c r="F46" s="41">
        <f t="shared" si="11"/>
        <v>1984991.0599999998</v>
      </c>
      <c r="G46" s="41">
        <f t="shared" si="11"/>
        <v>1039387.3099999999</v>
      </c>
      <c r="H46" s="41">
        <f t="shared" si="11"/>
        <v>710649.5999999999</v>
      </c>
      <c r="I46" s="41">
        <f t="shared" si="11"/>
        <v>757071.76</v>
      </c>
      <c r="J46" s="41">
        <f t="shared" si="11"/>
        <v>1256290.05</v>
      </c>
      <c r="K46" s="41">
        <f t="shared" si="11"/>
        <v>1773813.17</v>
      </c>
      <c r="L46" s="42">
        <f>SUM(B46:K46)</f>
        <v>14509407.99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1033088.56</v>
      </c>
      <c r="C52" s="41">
        <f aca="true" t="shared" si="13" ref="C52:J52">SUM(C53:C64)</f>
        <v>845724.9400000001</v>
      </c>
      <c r="D52" s="41">
        <f t="shared" si="13"/>
        <v>3097990.55</v>
      </c>
      <c r="E52" s="41">
        <f t="shared" si="13"/>
        <v>2010401</v>
      </c>
      <c r="F52" s="41">
        <f t="shared" si="13"/>
        <v>1984991.06</v>
      </c>
      <c r="G52" s="41">
        <f t="shared" si="13"/>
        <v>1039387.31</v>
      </c>
      <c r="H52" s="41">
        <f t="shared" si="13"/>
        <v>710649.61</v>
      </c>
      <c r="I52" s="41">
        <f>SUM(I53:I67)</f>
        <v>757071.77</v>
      </c>
      <c r="J52" s="41">
        <f t="shared" si="13"/>
        <v>1256290.05</v>
      </c>
      <c r="K52" s="41">
        <f>SUM(K53:K66)</f>
        <v>1773813.17</v>
      </c>
      <c r="L52" s="46">
        <f>SUM(B52:K52)</f>
        <v>14509408.02</v>
      </c>
      <c r="M52" s="40"/>
    </row>
    <row r="53" spans="1:13" ht="18.75" customHeight="1">
      <c r="A53" s="47" t="s">
        <v>52</v>
      </c>
      <c r="B53" s="48">
        <v>1033088.56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1033088.56</v>
      </c>
      <c r="M53" s="40"/>
    </row>
    <row r="54" spans="1:12" ht="18.75" customHeight="1">
      <c r="A54" s="47" t="s">
        <v>62</v>
      </c>
      <c r="B54" s="17">
        <v>0</v>
      </c>
      <c r="C54" s="48">
        <v>720315.05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720315.05</v>
      </c>
    </row>
    <row r="55" spans="1:12" ht="18.75" customHeight="1">
      <c r="A55" s="47" t="s">
        <v>63</v>
      </c>
      <c r="B55" s="17">
        <v>0</v>
      </c>
      <c r="C55" s="48">
        <v>125409.89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125409.89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3097990.55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3097990.55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2010401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2010401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1984991.06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1984991.06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1039387.31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1039387.31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710649.61</v>
      </c>
      <c r="I60" s="17">
        <v>0</v>
      </c>
      <c r="J60" s="17">
        <v>0</v>
      </c>
      <c r="K60" s="17">
        <v>0</v>
      </c>
      <c r="L60" s="46">
        <f t="shared" si="14"/>
        <v>710649.61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1256290.05</v>
      </c>
      <c r="K62" s="17">
        <v>0</v>
      </c>
      <c r="L62" s="46">
        <f t="shared" si="14"/>
        <v>1256290.05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1038190.3</v>
      </c>
      <c r="L63" s="46">
        <f t="shared" si="14"/>
        <v>1038190.3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735622.87</v>
      </c>
      <c r="L64" s="46">
        <f t="shared" si="14"/>
        <v>735622.87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757071.77</v>
      </c>
      <c r="J67" s="53">
        <v>0</v>
      </c>
      <c r="K67" s="53">
        <v>0</v>
      </c>
      <c r="L67" s="51">
        <f>SUM(B67:K67)</f>
        <v>757071.77</v>
      </c>
    </row>
    <row r="68" spans="1:11" ht="18" customHeight="1">
      <c r="A68" s="52" t="s">
        <v>76</v>
      </c>
      <c r="H68"/>
      <c r="I68"/>
      <c r="J68"/>
      <c r="K68"/>
    </row>
    <row r="69" spans="1:11" ht="18" customHeight="1">
      <c r="A69" s="52" t="s">
        <v>77</v>
      </c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2020-05-06T20:33:07Z</dcterms:modified>
  <cp:category/>
  <cp:version/>
  <cp:contentType/>
  <cp:contentStatus/>
</cp:coreProperties>
</file>