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<sst xmlns="http://schemas.openxmlformats.org/spreadsheetml/2006/main" count="72" uniqueCount="71">
  <si>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</si>
  <si>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</si>
  <si>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</si>
  <si>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</si>
  <si>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</si>
  <si>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</si>
  <si>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</si>
  <si>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</si>
  <si>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</si>
  <si>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</si>
  <si>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</si>
  <si>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</si>
  <si>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</si>
  <si>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</si>
  <si>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</si>
  <si>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</si>
  <si>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</si>
  <si>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</si>
  <si>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</si>
  <si>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</si>
  <si>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</si>
  <si>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</si>
  <si>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</si>
  <si>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</si>
  <si>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</si>
  <si>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</si>
  <si>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</si>
  <si>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</si>
  <si>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</si>
  <si>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</si>
  <si>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</si>
  <si>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</si>
  <si>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</si>
  <si>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</si>
  <si>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</si>
  <si>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</si>
  <si>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</si>
  <si>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</si>
  <si>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</si>
  <si>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</si>
  <si>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</si>
  <si>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</si>
  <si>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</si>
  <si>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</si>
  <si>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</si>
  <si>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</si>
  <si>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</si>
  <si>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</si>
  <si>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</si>
  <si>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</si>
  <si>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</si>
  <si>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</si>
  <si>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</si>
  <si>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</si>
  <si>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</si>
  <si>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</si>
  <si>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</si>
  <si>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</si>
  <si>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</si>
  <si>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</si>
  <si>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</si>
  <si>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</si>
  <si>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</si>
  <si>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</si>
  <si>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</si>
  <si>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</si>
  <si>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</si>
  <si>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</si>
  <si>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</si>
  <si>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</si>
  <si>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04/04/20 - VENCIMENTO 13/04/20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</si>
</sst>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67032</v>
      </c>
      <c r="C7" s="47">
        <f t="shared" si="0"/>
        <v>47212</v>
      </c>
      <c r="D7" s="47">
        <f t="shared" si="0"/>
        <v>80706</v>
      </c>
      <c r="E7" s="47">
        <f t="shared" si="0"/>
        <v>36352</v>
      </c>
      <c r="F7" s="47">
        <f t="shared" si="0"/>
        <v>49928</v>
      </c>
      <c r="G7" s="47">
        <f t="shared" si="0"/>
        <v>63540</v>
      </c>
      <c r="H7" s="47">
        <f t="shared" si="0"/>
        <v>67568</v>
      </c>
      <c r="I7" s="47">
        <f t="shared" si="0"/>
        <v>81648</v>
      </c>
      <c r="J7" s="47">
        <f t="shared" si="0"/>
        <v>17641</v>
      </c>
      <c r="K7" s="47">
        <f t="shared" si="0"/>
        <v>511627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4261</v>
      </c>
      <c r="C8" s="45">
        <f t="shared" si="1"/>
        <v>3121</v>
      </c>
      <c r="D8" s="45">
        <f t="shared" si="1"/>
        <v>4876</v>
      </c>
      <c r="E8" s="45">
        <f t="shared" si="1"/>
        <v>2284</v>
      </c>
      <c r="F8" s="45">
        <f t="shared" si="1"/>
        <v>3399</v>
      </c>
      <c r="G8" s="45">
        <f t="shared" si="1"/>
        <v>2540</v>
      </c>
      <c r="H8" s="45">
        <f t="shared" si="1"/>
        <v>2347</v>
      </c>
      <c r="I8" s="45">
        <f t="shared" si="1"/>
        <v>4232</v>
      </c>
      <c r="J8" s="45">
        <f t="shared" si="1"/>
        <v>451</v>
      </c>
      <c r="K8" s="38">
        <f>SUM(B8:J8)</f>
        <v>27511</v>
      </c>
      <c r="L8"/>
      <c r="M8"/>
      <c r="N8"/>
    </row>
    <row r="9" spans="1:14" ht="16.5" customHeight="1">
      <c r="A9" s="22" t="s">
        <v>36</v>
      </c>
      <c r="B9" s="45">
        <v>4261</v>
      </c>
      <c r="C9" s="45">
        <v>3121</v>
      </c>
      <c r="D9" s="45">
        <v>4876</v>
      </c>
      <c r="E9" s="45">
        <v>2280</v>
      </c>
      <c r="F9" s="45">
        <v>3398</v>
      </c>
      <c r="G9" s="45">
        <v>2540</v>
      </c>
      <c r="H9" s="45">
        <v>2347</v>
      </c>
      <c r="I9" s="45">
        <v>4230</v>
      </c>
      <c r="J9" s="45">
        <v>451</v>
      </c>
      <c r="K9" s="38">
        <f>SUM(B9:J9)</f>
        <v>27504</v>
      </c>
      <c r="L9"/>
      <c r="M9"/>
      <c r="N9"/>
    </row>
    <row r="10" spans="1:14" ht="16.5" customHeight="1">
      <c r="A10" s="22" t="s">
        <v>35</v>
      </c>
      <c r="B10" s="45">
        <v>0</v>
      </c>
      <c r="C10" s="45">
        <v>0</v>
      </c>
      <c r="D10" s="45">
        <v>0</v>
      </c>
      <c r="E10" s="45">
        <v>4</v>
      </c>
      <c r="F10" s="45">
        <v>1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7</v>
      </c>
      <c r="L10"/>
      <c r="M10"/>
      <c r="N10"/>
    </row>
    <row r="11" spans="1:14" ht="16.5" customHeight="1">
      <c r="A11" s="44" t="s">
        <v>34</v>
      </c>
      <c r="B11" s="43">
        <v>62771</v>
      </c>
      <c r="C11" s="43">
        <v>44091</v>
      </c>
      <c r="D11" s="43">
        <v>75830</v>
      </c>
      <c r="E11" s="43">
        <v>34068</v>
      </c>
      <c r="F11" s="43">
        <v>46529</v>
      </c>
      <c r="G11" s="43">
        <v>61000</v>
      </c>
      <c r="H11" s="43">
        <v>65221</v>
      </c>
      <c r="I11" s="43">
        <v>77416</v>
      </c>
      <c r="J11" s="43">
        <v>17190</v>
      </c>
      <c r="K11" s="38">
        <f>SUM(B11:J11)</f>
        <v>484116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1.376120747447505</v>
      </c>
      <c r="C15" s="39">
        <v>1.676847949470697</v>
      </c>
      <c r="D15" s="39">
        <v>1.338861086204871</v>
      </c>
      <c r="E15" s="39">
        <v>1.866831511801375</v>
      </c>
      <c r="F15" s="39">
        <v>1.619227635869625</v>
      </c>
      <c r="G15" s="39">
        <v>1.258414796469084</v>
      </c>
      <c r="H15" s="39">
        <v>1.527407156460378</v>
      </c>
      <c r="I15" s="39">
        <v>1.545066698674544</v>
      </c>
      <c r="J15" s="39">
        <v>1.701480970721242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352841.58999999997</v>
      </c>
      <c r="C17" s="36">
        <f t="shared" si="2"/>
        <v>324046.19</v>
      </c>
      <c r="D17" s="36">
        <f t="shared" si="2"/>
        <v>471872.91000000003</v>
      </c>
      <c r="E17" s="36">
        <f t="shared" si="2"/>
        <v>271806.21</v>
      </c>
      <c r="F17" s="36">
        <f t="shared" si="2"/>
        <v>332253.31</v>
      </c>
      <c r="G17" s="36">
        <f t="shared" si="2"/>
        <v>324113.57</v>
      </c>
      <c r="H17" s="36">
        <f t="shared" si="2"/>
        <v>338705.29000000004</v>
      </c>
      <c r="I17" s="36">
        <f t="shared" si="2"/>
        <v>448958.30999999994</v>
      </c>
      <c r="J17" s="36">
        <f t="shared" si="2"/>
        <v>117119.18</v>
      </c>
      <c r="K17" s="36">
        <f aca="true" t="shared" si="3" ref="K17:K22">SUM(B17:J17)</f>
        <v>2981716.5600000005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227962.43</v>
      </c>
      <c r="C18" s="30">
        <f t="shared" si="4"/>
        <v>176247.12</v>
      </c>
      <c r="D18" s="30">
        <f t="shared" si="4"/>
        <v>333743.52</v>
      </c>
      <c r="E18" s="30">
        <f t="shared" si="4"/>
        <v>130874.47</v>
      </c>
      <c r="F18" s="30">
        <f t="shared" si="4"/>
        <v>190090.87</v>
      </c>
      <c r="G18" s="30">
        <f t="shared" si="4"/>
        <v>244597.23</v>
      </c>
      <c r="H18" s="30">
        <f t="shared" si="4"/>
        <v>207339.16</v>
      </c>
      <c r="I18" s="30">
        <f t="shared" si="4"/>
        <v>252912.84</v>
      </c>
      <c r="J18" s="30">
        <f t="shared" si="4"/>
        <v>61911.09</v>
      </c>
      <c r="K18" s="30">
        <f t="shared" si="3"/>
        <v>1825678.7300000002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85741.4</v>
      </c>
      <c r="C19" s="30">
        <f t="shared" si="5"/>
        <v>119292.5</v>
      </c>
      <c r="D19" s="30">
        <f t="shared" si="5"/>
        <v>113092.69</v>
      </c>
      <c r="E19" s="30">
        <f t="shared" si="5"/>
        <v>113446.11</v>
      </c>
      <c r="F19" s="30">
        <f t="shared" si="5"/>
        <v>117709.52</v>
      </c>
      <c r="G19" s="30">
        <f t="shared" si="5"/>
        <v>63207.54</v>
      </c>
      <c r="H19" s="30">
        <f t="shared" si="5"/>
        <v>109352.16</v>
      </c>
      <c r="I19" s="30">
        <f t="shared" si="5"/>
        <v>137854.37</v>
      </c>
      <c r="J19" s="30">
        <f t="shared" si="5"/>
        <v>43429.45</v>
      </c>
      <c r="K19" s="30">
        <f t="shared" si="3"/>
        <v>903125.74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-18748.4</v>
      </c>
      <c r="C25" s="30">
        <f t="shared" si="6"/>
        <v>-13732.4</v>
      </c>
      <c r="D25" s="30">
        <f t="shared" si="6"/>
        <v>-40080.56</v>
      </c>
      <c r="E25" s="30">
        <f t="shared" si="6"/>
        <v>-10032</v>
      </c>
      <c r="F25" s="30">
        <f t="shared" si="6"/>
        <v>-14951.2</v>
      </c>
      <c r="G25" s="30">
        <f t="shared" si="6"/>
        <v>-11176</v>
      </c>
      <c r="H25" s="30">
        <f t="shared" si="6"/>
        <v>-10326.8</v>
      </c>
      <c r="I25" s="30">
        <f t="shared" si="6"/>
        <v>-18612</v>
      </c>
      <c r="J25" s="30">
        <f t="shared" si="6"/>
        <v>-7376.58</v>
      </c>
      <c r="K25" s="30">
        <f aca="true" t="shared" si="7" ref="K25:K33">SUM(B25:J25)</f>
        <v>-145035.93999999997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-18748.4</v>
      </c>
      <c r="C26" s="30">
        <f t="shared" si="8"/>
        <v>-13732.4</v>
      </c>
      <c r="D26" s="30">
        <f t="shared" si="8"/>
        <v>-21454.4</v>
      </c>
      <c r="E26" s="30">
        <f t="shared" si="8"/>
        <v>-10032</v>
      </c>
      <c r="F26" s="30">
        <f t="shared" si="8"/>
        <v>-14951.2</v>
      </c>
      <c r="G26" s="30">
        <f t="shared" si="8"/>
        <v>-11176</v>
      </c>
      <c r="H26" s="30">
        <f t="shared" si="8"/>
        <v>-10326.8</v>
      </c>
      <c r="I26" s="30">
        <f t="shared" si="8"/>
        <v>-18612</v>
      </c>
      <c r="J26" s="30">
        <f t="shared" si="8"/>
        <v>-1984.4</v>
      </c>
      <c r="K26" s="30">
        <f t="shared" si="7"/>
        <v>-121017.6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-18748.4</v>
      </c>
      <c r="C27" s="30">
        <f aca="true" t="shared" si="9" ref="C27:J27">-ROUND((C9)*$E$3,2)</f>
        <v>-13732.4</v>
      </c>
      <c r="D27" s="30">
        <f t="shared" si="9"/>
        <v>-21454.4</v>
      </c>
      <c r="E27" s="30">
        <f t="shared" si="9"/>
        <v>-10032</v>
      </c>
      <c r="F27" s="30">
        <f t="shared" si="9"/>
        <v>-14951.2</v>
      </c>
      <c r="G27" s="30">
        <f t="shared" si="9"/>
        <v>-11176</v>
      </c>
      <c r="H27" s="30">
        <f t="shared" si="9"/>
        <v>-10326.8</v>
      </c>
      <c r="I27" s="30">
        <f t="shared" si="9"/>
        <v>-18612</v>
      </c>
      <c r="J27" s="30">
        <f t="shared" si="9"/>
        <v>-1984.4</v>
      </c>
      <c r="K27" s="30">
        <f t="shared" si="7"/>
        <v>-121017.6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0</v>
      </c>
      <c r="E39" s="27">
        <v>0</v>
      </c>
      <c r="F39" s="17">
        <v>0</v>
      </c>
      <c r="G39" s="27">
        <v>0</v>
      </c>
      <c r="H39" s="27">
        <v>0</v>
      </c>
      <c r="I39" s="17">
        <v>0</v>
      </c>
      <c r="J39" s="17">
        <v>0</v>
      </c>
      <c r="K39" s="2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0</v>
      </c>
      <c r="E40" s="27">
        <v>0</v>
      </c>
      <c r="F40" s="17">
        <v>0</v>
      </c>
      <c r="G40" s="27">
        <v>0</v>
      </c>
      <c r="H40" s="27">
        <v>0</v>
      </c>
      <c r="I40" s="17">
        <v>0</v>
      </c>
      <c r="J40" s="17">
        <v>0</v>
      </c>
      <c r="K40" s="2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334093.18999999994</v>
      </c>
      <c r="C45" s="27">
        <f aca="true" t="shared" si="11" ref="C45:J45">IF(C17+C25+C46&lt;0,0,C17+C25+C46)</f>
        <v>310313.79</v>
      </c>
      <c r="D45" s="27">
        <f t="shared" si="11"/>
        <v>431792.35000000003</v>
      </c>
      <c r="E45" s="27">
        <f t="shared" si="11"/>
        <v>164899.29000000004</v>
      </c>
      <c r="F45" s="27">
        <f t="shared" si="11"/>
        <v>317302.11</v>
      </c>
      <c r="G45" s="27">
        <f t="shared" si="11"/>
        <v>57160.639999999956</v>
      </c>
      <c r="H45" s="27">
        <f t="shared" si="11"/>
        <v>328378.49000000005</v>
      </c>
      <c r="I45" s="27">
        <f t="shared" si="11"/>
        <v>430346.30999999994</v>
      </c>
      <c r="J45" s="27">
        <f t="shared" si="11"/>
        <v>109742.59999999999</v>
      </c>
      <c r="K45" s="20">
        <f>SUM(B45:J45)</f>
        <v>2484028.77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-96874.91999999998</v>
      </c>
      <c r="F46" s="17">
        <v>0</v>
      </c>
      <c r="G46" s="17">
        <v>-255776.93000000005</v>
      </c>
      <c r="H46" s="17">
        <v>0</v>
      </c>
      <c r="I46" s="17">
        <v>0</v>
      </c>
      <c r="J46" s="17">
        <v>0</v>
      </c>
      <c r="K46" s="17">
        <f>SUM(B46:J46)</f>
        <v>-352651.85000000003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334093.18</v>
      </c>
      <c r="C51" s="10">
        <f t="shared" si="13"/>
        <v>310313.79</v>
      </c>
      <c r="D51" s="10">
        <f t="shared" si="13"/>
        <v>431792.35</v>
      </c>
      <c r="E51" s="10">
        <f t="shared" si="13"/>
        <v>164899.3</v>
      </c>
      <c r="F51" s="10">
        <f t="shared" si="13"/>
        <v>317302.12</v>
      </c>
      <c r="G51" s="10">
        <f t="shared" si="13"/>
        <v>57160.64</v>
      </c>
      <c r="H51" s="10">
        <f t="shared" si="13"/>
        <v>328378.5</v>
      </c>
      <c r="I51" s="10">
        <f>SUM(I52:I64)</f>
        <v>430346.32</v>
      </c>
      <c r="J51" s="10">
        <f t="shared" si="13"/>
        <v>109742.6</v>
      </c>
      <c r="K51" s="5">
        <f>SUM(K52:K64)</f>
        <v>2484028.8</v>
      </c>
      <c r="L51" s="9"/>
    </row>
    <row r="52" spans="1:11" ht="16.5" customHeight="1">
      <c r="A52" s="7" t="s">
        <v>61</v>
      </c>
      <c r="B52" s="8">
        <v>291128.8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291128.8</v>
      </c>
    </row>
    <row r="53" spans="1:11" ht="16.5" customHeight="1">
      <c r="A53" s="7" t="s">
        <v>62</v>
      </c>
      <c r="B53" s="8">
        <v>42964.38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42964.38</v>
      </c>
    </row>
    <row r="54" spans="1:11" ht="16.5" customHeight="1">
      <c r="A54" s="7" t="s">
        <v>4</v>
      </c>
      <c r="B54" s="6">
        <v>0</v>
      </c>
      <c r="C54" s="8">
        <v>310313.79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310313.79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431792.35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431792.35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164899.3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164899.3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317302.12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317302.12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57160.64</v>
      </c>
      <c r="H58" s="6">
        <v>0</v>
      </c>
      <c r="I58" s="6">
        <v>0</v>
      </c>
      <c r="J58" s="6">
        <v>0</v>
      </c>
      <c r="K58" s="5">
        <f t="shared" si="14"/>
        <v>57160.64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328378.5</v>
      </c>
      <c r="I59" s="6">
        <v>0</v>
      </c>
      <c r="J59" s="6">
        <v>0</v>
      </c>
      <c r="K59" s="5">
        <f t="shared" si="14"/>
        <v>328378.5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151912.25</v>
      </c>
      <c r="J61" s="6">
        <v>0</v>
      </c>
      <c r="K61" s="5">
        <f t="shared" si="14"/>
        <v>151912.25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278434.07</v>
      </c>
      <c r="J62" s="6">
        <v>0</v>
      </c>
      <c r="K62" s="5">
        <f t="shared" si="14"/>
        <v>278434.07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109742.6</v>
      </c>
      <c r="K63" s="5">
        <f t="shared" si="14"/>
        <v>109742.6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2020-04-09T20:03:29Z</dcterms:modified>
  <cp:category/>
  <cp:version/>
  <cp:contentType/>
  <cp:contentStatus/>
</cp:coreProperties>
</file>