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<sst xmlns="http://schemas.openxmlformats.org/spreadsheetml/2006/main" count="72" uniqueCount="71">
  <si>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</si>
  <si>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</si>
  <si>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</si>
  <si>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</si>
  <si>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</si>
  <si>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</si>
  <si>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</si>
  <si>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</si>
  <si>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</si>
  <si>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</si>
  <si>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</si>
  <si>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</si>
  <si>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</si>
  <si>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</si>
  <si>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</si>
  <si>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</si>
  <si>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</si>
  <si>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</si>
  <si>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</si>
  <si>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</si>
  <si>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</si>
  <si>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</si>
  <si>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</si>
  <si>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</si>
  <si>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</si>
  <si>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</si>
  <si>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</si>
  <si>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</si>
  <si>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</si>
  <si>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</si>
  <si>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</si>
  <si>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</si>
  <si>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</si>
  <si>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</si>
  <si>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</si>
  <si>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</si>
  <si>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</si>
  <si>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</si>
  <si>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</si>
  <si>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</si>
  <si>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</si>
  <si>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</si>
  <si>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</si>
  <si>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</si>
  <si>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</si>
  <si>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</si>
  <si>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</si>
  <si>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</si>
  <si>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</si>
  <si>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</si>
  <si>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</si>
  <si>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</si>
  <si>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</si>
  <si>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</si>
  <si>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</si>
  <si>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</si>
  <si>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</si>
  <si>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</si>
  <si>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</si>
  <si>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</si>
  <si>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</si>
  <si>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</si>
  <si>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</si>
  <si>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</si>
  <si>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</si>
  <si>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</si>
  <si>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</si>
  <si>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</si>
  <si>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</si>
  <si>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</si>
  <si>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07/04/20 - VENCIMENTO 15/04/20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</si>
</sst>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b/>
      <sz val="11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B19">
      <selection activeCell="D26" sqref="D26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116357</v>
      </c>
      <c r="C7" s="47">
        <f t="shared" si="0"/>
        <v>86733</v>
      </c>
      <c r="D7" s="47">
        <f t="shared" si="0"/>
        <v>137561</v>
      </c>
      <c r="E7" s="47">
        <f t="shared" si="0"/>
        <v>68760</v>
      </c>
      <c r="F7" s="47">
        <f t="shared" si="0"/>
        <v>84303</v>
      </c>
      <c r="G7" s="47">
        <f t="shared" si="0"/>
        <v>100263</v>
      </c>
      <c r="H7" s="47">
        <f t="shared" si="0"/>
        <v>105822</v>
      </c>
      <c r="I7" s="47">
        <f t="shared" si="0"/>
        <v>141762</v>
      </c>
      <c r="J7" s="47">
        <f t="shared" si="0"/>
        <v>30785</v>
      </c>
      <c r="K7" s="47">
        <f t="shared" si="0"/>
        <v>872346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7303</v>
      </c>
      <c r="C8" s="45">
        <f t="shared" si="1"/>
        <v>5286</v>
      </c>
      <c r="D8" s="45">
        <f t="shared" si="1"/>
        <v>7661</v>
      </c>
      <c r="E8" s="45">
        <f t="shared" si="1"/>
        <v>4056</v>
      </c>
      <c r="F8" s="45">
        <f t="shared" si="1"/>
        <v>6015</v>
      </c>
      <c r="G8" s="45">
        <f t="shared" si="1"/>
        <v>4040</v>
      </c>
      <c r="H8" s="45">
        <f t="shared" si="1"/>
        <v>3586</v>
      </c>
      <c r="I8" s="45">
        <f t="shared" si="1"/>
        <v>7109</v>
      </c>
      <c r="J8" s="45">
        <f t="shared" si="1"/>
        <v>885</v>
      </c>
      <c r="K8" s="38">
        <f>SUM(B8:J8)</f>
        <v>45941</v>
      </c>
      <c r="L8"/>
      <c r="M8"/>
      <c r="N8"/>
    </row>
    <row r="9" spans="1:14" ht="16.5" customHeight="1">
      <c r="A9" s="22" t="s">
        <v>36</v>
      </c>
      <c r="B9" s="45">
        <v>7303</v>
      </c>
      <c r="C9" s="45">
        <v>5286</v>
      </c>
      <c r="D9" s="45">
        <v>7661</v>
      </c>
      <c r="E9" s="45">
        <v>4047</v>
      </c>
      <c r="F9" s="45">
        <v>6013</v>
      </c>
      <c r="G9" s="45">
        <v>4040</v>
      </c>
      <c r="H9" s="45">
        <v>3586</v>
      </c>
      <c r="I9" s="45">
        <v>7101</v>
      </c>
      <c r="J9" s="45">
        <v>885</v>
      </c>
      <c r="K9" s="38">
        <f>SUM(B9:J9)</f>
        <v>45922</v>
      </c>
      <c r="L9"/>
      <c r="M9"/>
      <c r="N9"/>
    </row>
    <row r="10" spans="1:14" ht="16.5" customHeight="1">
      <c r="A10" s="22" t="s">
        <v>35</v>
      </c>
      <c r="B10" s="45">
        <v>0</v>
      </c>
      <c r="C10" s="45">
        <v>0</v>
      </c>
      <c r="D10" s="45">
        <v>0</v>
      </c>
      <c r="E10" s="45">
        <v>9</v>
      </c>
      <c r="F10" s="45">
        <v>2</v>
      </c>
      <c r="G10" s="45">
        <v>0</v>
      </c>
      <c r="H10" s="45">
        <v>0</v>
      </c>
      <c r="I10" s="45">
        <v>8</v>
      </c>
      <c r="J10" s="45">
        <v>0</v>
      </c>
      <c r="K10" s="38">
        <f>SUM(B10:J10)</f>
        <v>19</v>
      </c>
      <c r="L10"/>
      <c r="M10"/>
      <c r="N10"/>
    </row>
    <row r="11" spans="1:14" ht="16.5" customHeight="1">
      <c r="A11" s="44" t="s">
        <v>34</v>
      </c>
      <c r="B11" s="43">
        <v>109054</v>
      </c>
      <c r="C11" s="43">
        <v>81447</v>
      </c>
      <c r="D11" s="43">
        <v>129900</v>
      </c>
      <c r="E11" s="43">
        <v>64704</v>
      </c>
      <c r="F11" s="43">
        <v>78288</v>
      </c>
      <c r="G11" s="43">
        <v>96223</v>
      </c>
      <c r="H11" s="43">
        <v>102236</v>
      </c>
      <c r="I11" s="43">
        <v>134653</v>
      </c>
      <c r="J11" s="43">
        <v>29900</v>
      </c>
      <c r="K11" s="38">
        <f>SUM(B11:J11)</f>
        <v>826405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1.362220482742691</v>
      </c>
      <c r="C15" s="39">
        <v>1.793509326575177</v>
      </c>
      <c r="D15" s="39">
        <v>1.307552834837011</v>
      </c>
      <c r="E15" s="39">
        <v>1.862844493570192</v>
      </c>
      <c r="F15" s="39">
        <v>1.593233114123596</v>
      </c>
      <c r="G15" s="39">
        <v>1.866926053699706</v>
      </c>
      <c r="H15" s="39">
        <v>1.611595926348739</v>
      </c>
      <c r="I15" s="39">
        <v>1.556755121832698</v>
      </c>
      <c r="J15" s="39">
        <v>1.71000544147538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578177.79</v>
      </c>
      <c r="C17" s="36">
        <f t="shared" si="2"/>
        <v>609214.33</v>
      </c>
      <c r="D17" s="36">
        <f t="shared" si="2"/>
        <v>768845.98</v>
      </c>
      <c r="E17" s="36">
        <f t="shared" si="2"/>
        <v>488632.32</v>
      </c>
      <c r="F17" s="36">
        <f t="shared" si="2"/>
        <v>535827.87</v>
      </c>
      <c r="G17" s="36">
        <f t="shared" si="2"/>
        <v>736872.1000000001</v>
      </c>
      <c r="H17" s="36">
        <f t="shared" si="2"/>
        <v>545340.09</v>
      </c>
      <c r="I17" s="36">
        <f t="shared" si="2"/>
        <v>741796.48</v>
      </c>
      <c r="J17" s="36">
        <f t="shared" si="2"/>
        <v>196527.56</v>
      </c>
      <c r="K17" s="36">
        <f aca="true" t="shared" si="3" ref="K17:K22">SUM(B17:J17)</f>
        <v>5201234.5200000005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395706.89</v>
      </c>
      <c r="C18" s="30">
        <f t="shared" si="4"/>
        <v>323782.96</v>
      </c>
      <c r="D18" s="30">
        <f t="shared" si="4"/>
        <v>568856</v>
      </c>
      <c r="E18" s="30">
        <f t="shared" si="4"/>
        <v>247549.75</v>
      </c>
      <c r="F18" s="30">
        <f t="shared" si="4"/>
        <v>320966.81</v>
      </c>
      <c r="G18" s="30">
        <f t="shared" si="4"/>
        <v>385962.42</v>
      </c>
      <c r="H18" s="30">
        <f t="shared" si="4"/>
        <v>324725.39</v>
      </c>
      <c r="I18" s="30">
        <f t="shared" si="4"/>
        <v>439121.97</v>
      </c>
      <c r="J18" s="30">
        <f t="shared" si="4"/>
        <v>108039.96</v>
      </c>
      <c r="K18" s="30">
        <f t="shared" si="3"/>
        <v>3114712.1500000004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143333.14</v>
      </c>
      <c r="C19" s="30">
        <f t="shared" si="5"/>
        <v>256924.8</v>
      </c>
      <c r="D19" s="30">
        <f t="shared" si="5"/>
        <v>174953.28</v>
      </c>
      <c r="E19" s="30">
        <f t="shared" si="5"/>
        <v>213596.94</v>
      </c>
      <c r="F19" s="30">
        <f t="shared" si="5"/>
        <v>190408.14</v>
      </c>
      <c r="G19" s="30">
        <f t="shared" si="5"/>
        <v>334600.88</v>
      </c>
      <c r="H19" s="30">
        <f t="shared" si="5"/>
        <v>198600.73</v>
      </c>
      <c r="I19" s="30">
        <f t="shared" si="5"/>
        <v>244483.41</v>
      </c>
      <c r="J19" s="30">
        <f t="shared" si="5"/>
        <v>76708.96</v>
      </c>
      <c r="K19" s="30">
        <f t="shared" si="3"/>
        <v>1833610.2799999998</v>
      </c>
      <c r="L19"/>
      <c r="M19"/>
      <c r="N19"/>
    </row>
    <row r="20" spans="1:14" ht="16.5" customHeight="1">
      <c r="A20" s="18" t="s">
        <v>28</v>
      </c>
      <c r="B20" s="30">
        <v>37769.77</v>
      </c>
      <c r="C20" s="30">
        <v>28506.57</v>
      </c>
      <c r="D20" s="30">
        <v>25036.7</v>
      </c>
      <c r="E20" s="30">
        <v>26117.64</v>
      </c>
      <c r="F20" s="30">
        <v>23084.93</v>
      </c>
      <c r="G20" s="30">
        <v>16308.8</v>
      </c>
      <c r="H20" s="30">
        <v>22013.97</v>
      </c>
      <c r="I20" s="30">
        <v>58191.1</v>
      </c>
      <c r="J20" s="30">
        <v>11778.64</v>
      </c>
      <c r="K20" s="30">
        <f t="shared" si="3"/>
        <v>248808.12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4103.97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-79501.57</v>
      </c>
      <c r="C25" s="30">
        <f t="shared" si="6"/>
        <v>-25021.6</v>
      </c>
      <c r="D25" s="30">
        <f t="shared" si="6"/>
        <v>-64150.90000000001</v>
      </c>
      <c r="E25" s="30">
        <f t="shared" si="6"/>
        <v>-61132.41</v>
      </c>
      <c r="F25" s="30">
        <f t="shared" si="6"/>
        <v>-26457.2</v>
      </c>
      <c r="G25" s="30">
        <f t="shared" si="6"/>
        <v>-80904.41</v>
      </c>
      <c r="H25" s="30">
        <f t="shared" si="6"/>
        <v>-27326.39</v>
      </c>
      <c r="I25" s="30">
        <f t="shared" si="6"/>
        <v>-49265.73</v>
      </c>
      <c r="J25" s="30">
        <f t="shared" si="6"/>
        <v>-14845.83</v>
      </c>
      <c r="K25" s="30">
        <f aca="true" t="shared" si="7" ref="K25:K33">SUM(B25:J25)</f>
        <v>-428606.04000000004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-79501.57</v>
      </c>
      <c r="C26" s="30">
        <f t="shared" si="8"/>
        <v>-25021.6</v>
      </c>
      <c r="D26" s="30">
        <f t="shared" si="8"/>
        <v>-45524.740000000005</v>
      </c>
      <c r="E26" s="30">
        <f t="shared" si="8"/>
        <v>-61132.41</v>
      </c>
      <c r="F26" s="30">
        <f t="shared" si="8"/>
        <v>-26457.2</v>
      </c>
      <c r="G26" s="30">
        <f t="shared" si="8"/>
        <v>-80904.41</v>
      </c>
      <c r="H26" s="30">
        <f t="shared" si="8"/>
        <v>-27326.39</v>
      </c>
      <c r="I26" s="30">
        <f t="shared" si="8"/>
        <v>-49265.73</v>
      </c>
      <c r="J26" s="30">
        <f t="shared" si="8"/>
        <v>-9453.65</v>
      </c>
      <c r="K26" s="30">
        <f t="shared" si="7"/>
        <v>-404587.70000000007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-32133.2</v>
      </c>
      <c r="C27" s="30">
        <f aca="true" t="shared" si="9" ref="C27:J27">-ROUND((C9)*$E$3,2)</f>
        <v>-23258.4</v>
      </c>
      <c r="D27" s="30">
        <f t="shared" si="9"/>
        <v>-33708.4</v>
      </c>
      <c r="E27" s="30">
        <f t="shared" si="9"/>
        <v>-17806.8</v>
      </c>
      <c r="F27" s="30">
        <f t="shared" si="9"/>
        <v>-26457.2</v>
      </c>
      <c r="G27" s="30">
        <f t="shared" si="9"/>
        <v>-17776</v>
      </c>
      <c r="H27" s="30">
        <f t="shared" si="9"/>
        <v>-15778.4</v>
      </c>
      <c r="I27" s="30">
        <f t="shared" si="9"/>
        <v>-31244.4</v>
      </c>
      <c r="J27" s="30">
        <f t="shared" si="9"/>
        <v>-3894</v>
      </c>
      <c r="K27" s="30">
        <f t="shared" si="7"/>
        <v>-202056.8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-184.8</v>
      </c>
      <c r="C29" s="30">
        <v>-61.6</v>
      </c>
      <c r="D29" s="30">
        <v>0</v>
      </c>
      <c r="E29" s="30">
        <v>-154</v>
      </c>
      <c r="F29" s="26">
        <v>0</v>
      </c>
      <c r="G29" s="30">
        <v>-61.6</v>
      </c>
      <c r="H29" s="30">
        <v>-24.82</v>
      </c>
      <c r="I29" s="30">
        <v>-38.74</v>
      </c>
      <c r="J29" s="30">
        <v>-11.95</v>
      </c>
      <c r="K29" s="30">
        <f t="shared" si="7"/>
        <v>-537.51</v>
      </c>
      <c r="L29"/>
      <c r="M29"/>
      <c r="N29"/>
    </row>
    <row r="30" spans="1:14" ht="16.5" customHeight="1">
      <c r="A30" s="25" t="s">
        <v>21</v>
      </c>
      <c r="B30" s="30">
        <v>-47183.57</v>
      </c>
      <c r="C30" s="30">
        <v>-1701.6</v>
      </c>
      <c r="D30" s="30">
        <v>-11816.34</v>
      </c>
      <c r="E30" s="30">
        <v>-43171.61</v>
      </c>
      <c r="F30" s="26">
        <v>0</v>
      </c>
      <c r="G30" s="30">
        <v>-63066.81</v>
      </c>
      <c r="H30" s="30">
        <v>-11523.17</v>
      </c>
      <c r="I30" s="30">
        <v>-17982.59</v>
      </c>
      <c r="J30" s="30">
        <v>-5547.7</v>
      </c>
      <c r="K30" s="30">
        <f t="shared" si="7"/>
        <v>-201993.39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-18626.16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-5392.18</v>
      </c>
      <c r="K31" s="30">
        <f t="shared" si="7"/>
        <v>-24018.34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-18626.16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-5392.18</v>
      </c>
      <c r="K32" s="30">
        <f t="shared" si="7"/>
        <v>-24018.34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27">
        <v>0</v>
      </c>
      <c r="E39" s="27">
        <v>460000</v>
      </c>
      <c r="F39" s="17">
        <v>0</v>
      </c>
      <c r="G39" s="27">
        <v>500000</v>
      </c>
      <c r="H39" s="27">
        <v>0</v>
      </c>
      <c r="I39" s="17">
        <v>0</v>
      </c>
      <c r="J39" s="17">
        <v>0</v>
      </c>
      <c r="K39" s="27">
        <f>SUM(B39:J39)</f>
        <v>960000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27">
        <v>0</v>
      </c>
      <c r="E40" s="27">
        <v>-460000</v>
      </c>
      <c r="F40" s="17">
        <v>0</v>
      </c>
      <c r="G40" s="27">
        <v>-500000</v>
      </c>
      <c r="H40" s="27">
        <v>0</v>
      </c>
      <c r="I40" s="17">
        <v>0</v>
      </c>
      <c r="J40" s="17">
        <v>0</v>
      </c>
      <c r="K40" s="27">
        <f>SUM(B40:J40)</f>
        <v>-960000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498676.22000000003</v>
      </c>
      <c r="C45" s="27">
        <f aca="true" t="shared" si="11" ref="C45:J45">IF(C17+C25+C46&lt;0,0,C17+C25+C46)</f>
        <v>584192.73</v>
      </c>
      <c r="D45" s="27">
        <f t="shared" si="11"/>
        <v>704695.08</v>
      </c>
      <c r="E45" s="27">
        <f t="shared" si="11"/>
        <v>427499.91000000003</v>
      </c>
      <c r="F45" s="27">
        <f t="shared" si="11"/>
        <v>509370.67</v>
      </c>
      <c r="G45" s="27">
        <f t="shared" si="11"/>
        <v>655967.6900000001</v>
      </c>
      <c r="H45" s="27">
        <f t="shared" si="11"/>
        <v>518013.69999999995</v>
      </c>
      <c r="I45" s="27">
        <f t="shared" si="11"/>
        <v>692530.75</v>
      </c>
      <c r="J45" s="27">
        <f t="shared" si="11"/>
        <v>181681.73</v>
      </c>
      <c r="K45" s="20">
        <f>SUM(B45:J45)</f>
        <v>4772628.48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498676.22</v>
      </c>
      <c r="C51" s="10">
        <f t="shared" si="13"/>
        <v>584192.73</v>
      </c>
      <c r="D51" s="10">
        <f t="shared" si="13"/>
        <v>704695.07</v>
      </c>
      <c r="E51" s="10">
        <f t="shared" si="13"/>
        <v>427499.92</v>
      </c>
      <c r="F51" s="10">
        <f t="shared" si="13"/>
        <v>509370.67</v>
      </c>
      <c r="G51" s="10">
        <f t="shared" si="13"/>
        <v>655967.68</v>
      </c>
      <c r="H51" s="10">
        <f t="shared" si="13"/>
        <v>518013.7</v>
      </c>
      <c r="I51" s="10">
        <f>SUM(I52:I64)</f>
        <v>692530.74</v>
      </c>
      <c r="J51" s="10">
        <f t="shared" si="13"/>
        <v>181681.73</v>
      </c>
      <c r="K51" s="5">
        <f>SUM(K52:K64)</f>
        <v>4772628.460000001</v>
      </c>
      <c r="L51" s="9"/>
    </row>
    <row r="52" spans="1:11" ht="16.5" customHeight="1">
      <c r="A52" s="7" t="s">
        <v>61</v>
      </c>
      <c r="B52" s="8">
        <v>434696.06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434696.06</v>
      </c>
    </row>
    <row r="53" spans="1:11" ht="16.5" customHeight="1">
      <c r="A53" s="7" t="s">
        <v>62</v>
      </c>
      <c r="B53" s="8">
        <v>63980.16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63980.16</v>
      </c>
    </row>
    <row r="54" spans="1:11" ht="16.5" customHeight="1">
      <c r="A54" s="7" t="s">
        <v>4</v>
      </c>
      <c r="B54" s="6">
        <v>0</v>
      </c>
      <c r="C54" s="8">
        <v>584192.73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584192.73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704695.07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704695.07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427499.92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427499.92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509370.67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509370.67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655967.68</v>
      </c>
      <c r="H58" s="6">
        <v>0</v>
      </c>
      <c r="I58" s="6">
        <v>0</v>
      </c>
      <c r="J58" s="6">
        <v>0</v>
      </c>
      <c r="K58" s="5">
        <f t="shared" si="14"/>
        <v>655967.68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518013.7</v>
      </c>
      <c r="I59" s="6">
        <v>0</v>
      </c>
      <c r="J59" s="6">
        <v>0</v>
      </c>
      <c r="K59" s="5">
        <f t="shared" si="14"/>
        <v>518013.7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253327.74</v>
      </c>
      <c r="J61" s="6">
        <v>0</v>
      </c>
      <c r="K61" s="5">
        <f t="shared" si="14"/>
        <v>253327.74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439203</v>
      </c>
      <c r="J62" s="6">
        <v>0</v>
      </c>
      <c r="K62" s="5">
        <f t="shared" si="14"/>
        <v>439203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181681.73</v>
      </c>
      <c r="K63" s="5">
        <f t="shared" si="14"/>
        <v>181681.73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2020-04-14T20:29:43Z</dcterms:modified>
  <cp:category/>
  <cp:version/>
  <cp:contentType/>
  <cp:contentStatus/>
</cp:coreProperties>
</file>