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<sst xmlns="http://schemas.openxmlformats.org/spreadsheetml/2006/main" count="73" uniqueCount="72">
  <si>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</si>
  <si>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</si>
  <si>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</si>
  <si>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</si>
  <si>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</si>
  <si>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</si>
  <si>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</si>
  <si>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</si>
  <si>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</si>
  <si>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</si>
  <si>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</si>
  <si>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</si>
  <si>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</si>
  <si>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</si>
  <si>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</si>
  <si>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</si>
  <si>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</si>
  <si>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</si>
  <si>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</si>
  <si>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</si>
  <si>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</si>
  <si>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</si>
  <si>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</si>
  <si>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</si>
  <si>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</si>
  <si>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</si>
  <si>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</si>
  <si>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</si>
  <si>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</si>
  <si>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</si>
  <si>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</si>
  <si>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</si>
  <si>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</si>
  <si>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</si>
  <si>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</si>
  <si>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</si>
  <si>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</si>
  <si>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</si>
  <si>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</si>
  <si>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</si>
  <si>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</si>
  <si>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</si>
  <si>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</si>
  <si>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</si>
  <si>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</si>
  <si>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</si>
  <si>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</si>
  <si>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</si>
  <si>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</si>
  <si>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</si>
  <si>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</si>
  <si>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</si>
  <si>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</si>
  <si>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</si>
  <si>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</si>
  <si>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</si>
  <si>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</si>
  <si>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</si>
  <si>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</si>
  <si>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</si>
  <si>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</si>
  <si>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</si>
  <si>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</si>
  <si>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</si>
  <si>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</si>
  <si>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</si>
  <si>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</si>
  <si>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</si>
  <si>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</si>
  <si>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09/04/20 - VENCIMENTO 17/04/20</t>
  </si>
  <si>
    <t>5.3. Revisão de Remuneração pelo Transporte Coletivo ¹</t>
  </si>
  <si>
    <t>¹ Fator de Transição de 01 a 16/03/20 e revisão de remuneração de 01 a 07/04/20.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</si>
</sst>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50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3" t="s">
        <v>51</v>
      </c>
      <c r="B4" s="64" t="s">
        <v>50</v>
      </c>
      <c r="C4" s="65"/>
      <c r="D4" s="65"/>
      <c r="E4" s="65"/>
      <c r="F4" s="65"/>
      <c r="G4" s="65"/>
      <c r="H4" s="65"/>
      <c r="I4" s="65"/>
      <c r="J4" s="65"/>
      <c r="K4" s="63" t="s">
        <v>49</v>
      </c>
    </row>
    <row r="5" spans="1:11" ht="43.5" customHeight="1">
      <c r="A5" s="63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63"/>
    </row>
    <row r="6" spans="1:11" ht="18.75" customHeight="1">
      <c r="A6" s="63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63"/>
    </row>
    <row r="7" spans="1:14" ht="16.5" customHeight="1">
      <c r="A7" s="13" t="s">
        <v>37</v>
      </c>
      <c r="B7" s="47">
        <f aca="true" t="shared" si="0" ref="B7:K7">B8+B11</f>
        <v>119787</v>
      </c>
      <c r="C7" s="47">
        <f t="shared" si="0"/>
        <v>91027</v>
      </c>
      <c r="D7" s="47">
        <f t="shared" si="0"/>
        <v>143069</v>
      </c>
      <c r="E7" s="47">
        <f t="shared" si="0"/>
        <v>71591</v>
      </c>
      <c r="F7" s="47">
        <f t="shared" si="0"/>
        <v>91770</v>
      </c>
      <c r="G7" s="47">
        <f t="shared" si="0"/>
        <v>100543</v>
      </c>
      <c r="H7" s="47">
        <f t="shared" si="0"/>
        <v>114501</v>
      </c>
      <c r="I7" s="47">
        <f t="shared" si="0"/>
        <v>145480</v>
      </c>
      <c r="J7" s="47">
        <f t="shared" si="0"/>
        <v>31975</v>
      </c>
      <c r="K7" s="47">
        <f t="shared" si="0"/>
        <v>909743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7748</v>
      </c>
      <c r="C8" s="45">
        <f t="shared" si="1"/>
        <v>5748</v>
      </c>
      <c r="D8" s="45">
        <f t="shared" si="1"/>
        <v>8191</v>
      </c>
      <c r="E8" s="45">
        <f t="shared" si="1"/>
        <v>4475</v>
      </c>
      <c r="F8" s="45">
        <f t="shared" si="1"/>
        <v>6518</v>
      </c>
      <c r="G8" s="45">
        <f t="shared" si="1"/>
        <v>4107</v>
      </c>
      <c r="H8" s="45">
        <f t="shared" si="1"/>
        <v>3834</v>
      </c>
      <c r="I8" s="45">
        <f t="shared" si="1"/>
        <v>7771</v>
      </c>
      <c r="J8" s="45">
        <f t="shared" si="1"/>
        <v>836</v>
      </c>
      <c r="K8" s="38">
        <f>SUM(B8:J8)</f>
        <v>49228</v>
      </c>
      <c r="L8"/>
      <c r="M8"/>
      <c r="N8"/>
    </row>
    <row r="9" spans="1:14" ht="16.5" customHeight="1">
      <c r="A9" s="22" t="s">
        <v>35</v>
      </c>
      <c r="B9" s="45">
        <v>7746</v>
      </c>
      <c r="C9" s="45">
        <v>5748</v>
      </c>
      <c r="D9" s="45">
        <v>8191</v>
      </c>
      <c r="E9" s="45">
        <v>4468</v>
      </c>
      <c r="F9" s="45">
        <v>6516</v>
      </c>
      <c r="G9" s="45">
        <v>4106</v>
      </c>
      <c r="H9" s="45">
        <v>3834</v>
      </c>
      <c r="I9" s="45">
        <v>7766</v>
      </c>
      <c r="J9" s="45">
        <v>836</v>
      </c>
      <c r="K9" s="38">
        <f>SUM(B9:J9)</f>
        <v>49211</v>
      </c>
      <c r="L9"/>
      <c r="M9"/>
      <c r="N9"/>
    </row>
    <row r="10" spans="1:14" ht="16.5" customHeight="1">
      <c r="A10" s="22" t="s">
        <v>34</v>
      </c>
      <c r="B10" s="45">
        <v>2</v>
      </c>
      <c r="C10" s="45">
        <v>0</v>
      </c>
      <c r="D10" s="45">
        <v>0</v>
      </c>
      <c r="E10" s="45">
        <v>7</v>
      </c>
      <c r="F10" s="45">
        <v>2</v>
      </c>
      <c r="G10" s="45">
        <v>1</v>
      </c>
      <c r="H10" s="45">
        <v>0</v>
      </c>
      <c r="I10" s="45">
        <v>5</v>
      </c>
      <c r="J10" s="45">
        <v>0</v>
      </c>
      <c r="K10" s="38">
        <f>SUM(B10:J10)</f>
        <v>17</v>
      </c>
      <c r="L10"/>
      <c r="M10"/>
      <c r="N10"/>
    </row>
    <row r="11" spans="1:14" ht="16.5" customHeight="1">
      <c r="A11" s="44" t="s">
        <v>33</v>
      </c>
      <c r="B11" s="43">
        <v>112039</v>
      </c>
      <c r="C11" s="43">
        <v>85279</v>
      </c>
      <c r="D11" s="43">
        <v>134878</v>
      </c>
      <c r="E11" s="43">
        <v>67116</v>
      </c>
      <c r="F11" s="43">
        <v>85252</v>
      </c>
      <c r="G11" s="43">
        <v>96436</v>
      </c>
      <c r="H11" s="43">
        <v>110667</v>
      </c>
      <c r="I11" s="43">
        <v>137709</v>
      </c>
      <c r="J11" s="43">
        <v>31139</v>
      </c>
      <c r="K11" s="38">
        <f>SUM(B11:J11)</f>
        <v>860515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1.454512202362699</v>
      </c>
      <c r="C15" s="39">
        <v>1.919404078249254</v>
      </c>
      <c r="D15" s="39">
        <v>1.411942634653618</v>
      </c>
      <c r="E15" s="39">
        <v>2.050164867048716</v>
      </c>
      <c r="F15" s="39">
        <v>1.605672126977272</v>
      </c>
      <c r="G15" s="39">
        <v>1.86835639930011</v>
      </c>
      <c r="H15" s="39">
        <v>1.596287740818846</v>
      </c>
      <c r="I15" s="39">
        <v>1.586054710470602</v>
      </c>
      <c r="J15" s="39">
        <v>1.704210483292685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631664.77</v>
      </c>
      <c r="C17" s="36">
        <f t="shared" si="2"/>
        <v>680744.82</v>
      </c>
      <c r="D17" s="36">
        <f t="shared" si="2"/>
        <v>860388.8999999999</v>
      </c>
      <c r="E17" s="36">
        <f t="shared" si="2"/>
        <v>555899.06</v>
      </c>
      <c r="F17" s="36">
        <f t="shared" si="2"/>
        <v>585468.2100000001</v>
      </c>
      <c r="G17" s="36">
        <f t="shared" si="2"/>
        <v>739437.9800000001</v>
      </c>
      <c r="H17" s="36">
        <f t="shared" si="2"/>
        <v>582882.07</v>
      </c>
      <c r="I17" s="36">
        <f t="shared" si="2"/>
        <v>772928.97</v>
      </c>
      <c r="J17" s="36">
        <f t="shared" si="2"/>
        <v>203018.77000000002</v>
      </c>
      <c r="K17" s="36">
        <f aca="true" t="shared" si="3" ref="K17:K22">SUM(B17:J17)</f>
        <v>5612433.549999999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407371.63</v>
      </c>
      <c r="C18" s="30">
        <f t="shared" si="4"/>
        <v>339812.89</v>
      </c>
      <c r="D18" s="30">
        <f t="shared" si="4"/>
        <v>591633.24</v>
      </c>
      <c r="E18" s="30">
        <f t="shared" si="4"/>
        <v>257741.92</v>
      </c>
      <c r="F18" s="30">
        <f t="shared" si="4"/>
        <v>349395.92</v>
      </c>
      <c r="G18" s="30">
        <f t="shared" si="4"/>
        <v>387040.28</v>
      </c>
      <c r="H18" s="30">
        <f t="shared" si="4"/>
        <v>351357.77</v>
      </c>
      <c r="I18" s="30">
        <f t="shared" si="4"/>
        <v>450638.85</v>
      </c>
      <c r="J18" s="30">
        <f t="shared" si="4"/>
        <v>112216.26</v>
      </c>
      <c r="K18" s="30">
        <f t="shared" si="3"/>
        <v>3247208.76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185155.38</v>
      </c>
      <c r="C19" s="30">
        <f t="shared" si="5"/>
        <v>312425.36</v>
      </c>
      <c r="D19" s="30">
        <f t="shared" si="5"/>
        <v>243718.96</v>
      </c>
      <c r="E19" s="30">
        <f t="shared" si="5"/>
        <v>270671.51</v>
      </c>
      <c r="F19" s="30">
        <f t="shared" si="5"/>
        <v>211619.37</v>
      </c>
      <c r="G19" s="30">
        <f t="shared" si="5"/>
        <v>336088.9</v>
      </c>
      <c r="H19" s="30">
        <f t="shared" si="5"/>
        <v>209510.33</v>
      </c>
      <c r="I19" s="30">
        <f t="shared" si="5"/>
        <v>264099.02</v>
      </c>
      <c r="J19" s="30">
        <f t="shared" si="5"/>
        <v>79023.87</v>
      </c>
      <c r="K19" s="30">
        <f t="shared" si="3"/>
        <v>2112312.7</v>
      </c>
      <c r="L19"/>
      <c r="M19"/>
      <c r="N19"/>
    </row>
    <row r="20" spans="1:14" ht="16.5" customHeight="1">
      <c r="A20" s="18" t="s">
        <v>27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1888151.96</v>
      </c>
      <c r="C25" s="30">
        <f t="shared" si="6"/>
        <v>1542831.3599999999</v>
      </c>
      <c r="D25" s="30">
        <f t="shared" si="6"/>
        <v>1973179.83</v>
      </c>
      <c r="E25" s="30">
        <f t="shared" si="6"/>
        <v>381616.6599999999</v>
      </c>
      <c r="F25" s="30">
        <f t="shared" si="6"/>
        <v>510259.82999999996</v>
      </c>
      <c r="G25" s="30">
        <f t="shared" si="6"/>
        <v>57038.080000000075</v>
      </c>
      <c r="H25" s="30">
        <f t="shared" si="6"/>
        <v>928634.52</v>
      </c>
      <c r="I25" s="30">
        <f t="shared" si="6"/>
        <v>1596533.5</v>
      </c>
      <c r="J25" s="30">
        <f t="shared" si="6"/>
        <v>660265.48</v>
      </c>
      <c r="K25" s="30">
        <f aca="true" t="shared" si="7" ref="K25:K33">SUM(B25:J25)</f>
        <v>9538511.22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-67928.09</v>
      </c>
      <c r="C26" s="30">
        <f t="shared" si="8"/>
        <v>-27391.500000000004</v>
      </c>
      <c r="D26" s="30">
        <f t="shared" si="8"/>
        <v>-46289.240000000005</v>
      </c>
      <c r="E26" s="30">
        <f t="shared" si="8"/>
        <v>-56767.490000000005</v>
      </c>
      <c r="F26" s="30">
        <f t="shared" si="8"/>
        <v>-28670.4</v>
      </c>
      <c r="G26" s="30">
        <f t="shared" si="8"/>
        <v>-69423.77</v>
      </c>
      <c r="H26" s="30">
        <f t="shared" si="8"/>
        <v>-26139.489999999998</v>
      </c>
      <c r="I26" s="30">
        <f t="shared" si="8"/>
        <v>-48636.630000000005</v>
      </c>
      <c r="J26" s="30">
        <f t="shared" si="8"/>
        <v>-8141.290000000001</v>
      </c>
      <c r="K26" s="30">
        <f t="shared" si="7"/>
        <v>-379387.89999999997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-34082.4</v>
      </c>
      <c r="C27" s="30">
        <f aca="true" t="shared" si="9" ref="C27:J27">-ROUND((C9)*$E$3,2)</f>
        <v>-25291.2</v>
      </c>
      <c r="D27" s="30">
        <f t="shared" si="9"/>
        <v>-36040.4</v>
      </c>
      <c r="E27" s="30">
        <f t="shared" si="9"/>
        <v>-19659.2</v>
      </c>
      <c r="F27" s="30">
        <f t="shared" si="9"/>
        <v>-28670.4</v>
      </c>
      <c r="G27" s="30">
        <f t="shared" si="9"/>
        <v>-18066.4</v>
      </c>
      <c r="H27" s="30">
        <f t="shared" si="9"/>
        <v>-16869.6</v>
      </c>
      <c r="I27" s="30">
        <f t="shared" si="9"/>
        <v>-34170.4</v>
      </c>
      <c r="J27" s="30">
        <f t="shared" si="9"/>
        <v>-3678.4</v>
      </c>
      <c r="K27" s="30">
        <f t="shared" si="7"/>
        <v>-216528.4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-215.6</v>
      </c>
      <c r="C29" s="30">
        <v>-92.4</v>
      </c>
      <c r="D29" s="30">
        <v>-30.8</v>
      </c>
      <c r="E29" s="30">
        <v>-154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-523.6</v>
      </c>
      <c r="L29"/>
      <c r="M29"/>
      <c r="N29"/>
    </row>
    <row r="30" spans="1:14" ht="16.5" customHeight="1">
      <c r="A30" s="25" t="s">
        <v>20</v>
      </c>
      <c r="B30" s="30">
        <v>-33630.09</v>
      </c>
      <c r="C30" s="30">
        <v>-2007.9</v>
      </c>
      <c r="D30" s="30">
        <v>-10218.04</v>
      </c>
      <c r="E30" s="30">
        <v>-36954.29</v>
      </c>
      <c r="F30" s="26">
        <v>0</v>
      </c>
      <c r="G30" s="30">
        <v>-51326.57</v>
      </c>
      <c r="H30" s="30">
        <v>-9269.89</v>
      </c>
      <c r="I30" s="30">
        <v>-14466.23</v>
      </c>
      <c r="J30" s="30">
        <v>-4462.89</v>
      </c>
      <c r="K30" s="30">
        <f t="shared" si="7"/>
        <v>-162335.90000000005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-1030000</v>
      </c>
      <c r="F31" s="27">
        <f t="shared" si="10"/>
        <v>0</v>
      </c>
      <c r="G31" s="27">
        <f t="shared" si="10"/>
        <v>-1220000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-2274018.3400000003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27">
        <v>0</v>
      </c>
      <c r="E40" s="27">
        <v>-1030000</v>
      </c>
      <c r="F40" s="17">
        <v>0</v>
      </c>
      <c r="G40" s="27">
        <v>-1220000</v>
      </c>
      <c r="H40" s="27">
        <v>0</v>
      </c>
      <c r="I40" s="17">
        <v>0</v>
      </c>
      <c r="J40" s="17">
        <v>0</v>
      </c>
      <c r="K40" s="27">
        <f>SUM(B40:J40)</f>
        <v>-2250000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27">
        <v>1956080.05</v>
      </c>
      <c r="C43" s="27">
        <v>1570222.8599999999</v>
      </c>
      <c r="D43" s="27">
        <v>2038095.23</v>
      </c>
      <c r="E43" s="27">
        <v>1468384.15</v>
      </c>
      <c r="F43" s="27">
        <v>538930.23</v>
      </c>
      <c r="G43" s="27">
        <v>1346461.85</v>
      </c>
      <c r="H43" s="27">
        <v>954774.01</v>
      </c>
      <c r="I43" s="27">
        <v>1645170.13</v>
      </c>
      <c r="J43" s="27">
        <v>673798.95</v>
      </c>
      <c r="K43" s="27">
        <f>SUM(B43:J43)</f>
        <v>12191917.46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2519816.73</v>
      </c>
      <c r="C45" s="27">
        <f aca="true" t="shared" si="11" ref="C45:J45">IF(C17+C25+C46&lt;0,0,C17+C25+C46)</f>
        <v>2223576.1799999997</v>
      </c>
      <c r="D45" s="27">
        <f t="shared" si="11"/>
        <v>2833568.73</v>
      </c>
      <c r="E45" s="27">
        <v>1063885</v>
      </c>
      <c r="F45" s="27">
        <f t="shared" si="11"/>
        <v>1095728.04</v>
      </c>
      <c r="G45" s="27">
        <v>1213475</v>
      </c>
      <c r="H45" s="27">
        <f t="shared" si="11"/>
        <v>1511516.5899999999</v>
      </c>
      <c r="I45" s="27">
        <f t="shared" si="11"/>
        <v>2369462.4699999997</v>
      </c>
      <c r="J45" s="27">
        <f t="shared" si="11"/>
        <v>863284.25</v>
      </c>
      <c r="K45" s="20">
        <f>SUM(B45:J45)</f>
        <v>15694312.989999998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v>0</v>
      </c>
      <c r="C47" s="27">
        <v>0</v>
      </c>
      <c r="D47" s="27">
        <v>0</v>
      </c>
      <c r="E47" s="27">
        <v>-126369.27999999991</v>
      </c>
      <c r="F47" s="27">
        <v>0</v>
      </c>
      <c r="G47" s="27">
        <v>-416998.9399999998</v>
      </c>
      <c r="H47" s="27">
        <v>0</v>
      </c>
      <c r="I47" s="27">
        <v>0</v>
      </c>
      <c r="J47" s="27">
        <v>0</v>
      </c>
      <c r="K47" s="17">
        <f>SUM(B47:J47)</f>
        <v>-543368.2199999997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2519816.55</v>
      </c>
      <c r="C51" s="10">
        <f t="shared" si="12"/>
        <v>2223576.1799999997</v>
      </c>
      <c r="D51" s="10">
        <f t="shared" si="12"/>
        <v>2833568.73</v>
      </c>
      <c r="E51" s="10">
        <f t="shared" si="12"/>
        <v>1063885</v>
      </c>
      <c r="F51" s="10">
        <f t="shared" si="12"/>
        <v>1095728.04</v>
      </c>
      <c r="G51" s="10">
        <f t="shared" si="12"/>
        <v>1213475</v>
      </c>
      <c r="H51" s="10">
        <f t="shared" si="12"/>
        <v>1511516.5899999999</v>
      </c>
      <c r="I51" s="10">
        <f>SUM(I52:I64)</f>
        <v>2369462.4</v>
      </c>
      <c r="J51" s="10">
        <f t="shared" si="12"/>
        <v>863284.25</v>
      </c>
      <c r="K51" s="5">
        <f>SUM(K52:K64)</f>
        <v>15694312.739999998</v>
      </c>
      <c r="L51" s="9"/>
    </row>
    <row r="52" spans="1:11" ht="16.5" customHeight="1">
      <c r="A52" s="7" t="s">
        <v>60</v>
      </c>
      <c r="B52" s="8">
        <v>2206503.5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2206503.5</v>
      </c>
    </row>
    <row r="53" spans="1:11" ht="16.5" customHeight="1">
      <c r="A53" s="7" t="s">
        <v>61</v>
      </c>
      <c r="B53" s="8">
        <v>313313.05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313313.05</v>
      </c>
    </row>
    <row r="54" spans="1:11" ht="16.5" customHeight="1">
      <c r="A54" s="7" t="s">
        <v>4</v>
      </c>
      <c r="B54" s="6">
        <v>0</v>
      </c>
      <c r="C54" s="8">
        <v>2223576.1799999997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2223576.1799999997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2833568.73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2833568.73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1063885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1063885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1095728.04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1095728.04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1213475</v>
      </c>
      <c r="H58" s="6">
        <v>0</v>
      </c>
      <c r="I58" s="6">
        <v>0</v>
      </c>
      <c r="J58" s="6">
        <v>0</v>
      </c>
      <c r="K58" s="5">
        <f t="shared" si="13"/>
        <v>1213475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1511516.5899999999</v>
      </c>
      <c r="I59" s="6">
        <v>0</v>
      </c>
      <c r="J59" s="6">
        <v>0</v>
      </c>
      <c r="K59" s="5">
        <f t="shared" si="13"/>
        <v>1511516.5899999999</v>
      </c>
    </row>
    <row r="60" spans="1:12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  <c r="L60" s="57"/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886800.6199999999</v>
      </c>
      <c r="J61" s="6">
        <v>0</v>
      </c>
      <c r="K61" s="5">
        <f t="shared" si="13"/>
        <v>886800.6199999999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1482661.78</v>
      </c>
      <c r="J62" s="6">
        <v>0</v>
      </c>
      <c r="K62" s="5">
        <f t="shared" si="13"/>
        <v>1482661.78</v>
      </c>
    </row>
    <row r="63" spans="1:12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863284.25</v>
      </c>
      <c r="K63" s="5">
        <f t="shared" si="13"/>
        <v>863284.25</v>
      </c>
      <c r="L63" s="60"/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56" t="s">
        <v>71</v>
      </c>
    </row>
    <row r="66" ht="18" customHeight="1"/>
    <row r="67" spans="2:13" ht="18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0:13" ht="14.25">
      <c r="J68" s="57"/>
      <c r="K68" s="57"/>
      <c r="L68" s="57"/>
      <c r="M68" s="57"/>
    </row>
    <row r="69" spans="2:13" ht="14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2:13" ht="14.25">
      <c r="B70" s="58"/>
      <c r="C70" s="58"/>
      <c r="D70" s="58"/>
      <c r="E70" s="58"/>
      <c r="F70" s="58"/>
      <c r="G70" s="58"/>
      <c r="H70" s="58"/>
      <c r="I70" s="58"/>
      <c r="J70" s="57"/>
      <c r="K70" s="57"/>
      <c r="L70" s="57"/>
      <c r="M70" s="57"/>
    </row>
    <row r="71" spans="10:13" ht="14.25">
      <c r="J71" s="57"/>
      <c r="K71" s="57"/>
      <c r="L71" s="57"/>
      <c r="M71" s="57"/>
    </row>
    <row r="72" s="59" customFormat="1" ht="14.25"/>
    <row r="73" s="59" customFormat="1" ht="14.25"/>
    <row r="74" s="59" customFormat="1" ht="14.25"/>
    <row r="75" s="59" customFormat="1" ht="14.25"/>
    <row r="76" s="59" customFormat="1" ht="14.25"/>
    <row r="77" s="59" customFormat="1" ht="14.25"/>
    <row r="78" s="59" customFormat="1" ht="14.25"/>
    <row r="79" s="59" customFormat="1" ht="14.25"/>
    <row r="80" s="59" customFormat="1" ht="14.25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2020-04-17T23:58:01Z</dcterms:modified>
  <cp:category/>
  <cp:version/>
  <cp:contentType/>
  <cp:contentStatus/>
</cp:coreProperties>
</file>