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<sst xmlns="http://schemas.openxmlformats.org/spreadsheetml/2006/main" count="72" uniqueCount="71">
  <si>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</si>
  <si>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</si>
  <si>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</si>
  <si>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</si>
  <si>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</si>
  <si>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</si>
  <si>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</si>
  <si>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</si>
  <si>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</si>
  <si>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</si>
  <si>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</si>
  <si>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</si>
  <si>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</si>
  <si>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</si>
  <si>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</si>
  <si>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</si>
  <si>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</si>
  <si>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</si>
  <si>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</si>
  <si>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</si>
  <si>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</si>
  <si>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</si>
  <si>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</si>
  <si>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</si>
  <si>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</si>
  <si>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</si>
  <si>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</si>
  <si>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</si>
  <si>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</si>
  <si>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</si>
  <si>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</si>
  <si>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</si>
  <si>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</si>
  <si>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</si>
  <si>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</si>
  <si>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</si>
  <si>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</si>
  <si>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</si>
  <si>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</si>
  <si>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</si>
  <si>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</si>
  <si>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</si>
  <si>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</si>
  <si>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</si>
  <si>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</si>
  <si>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</si>
  <si>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</si>
  <si>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</si>
  <si>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</si>
  <si>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</si>
  <si>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</si>
  <si>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</si>
  <si>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</si>
  <si>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</si>
  <si>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</si>
  <si>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</si>
  <si>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</si>
  <si>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</si>
  <si>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</si>
  <si>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</si>
  <si>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</si>
  <si>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</si>
  <si>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</si>
  <si>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</si>
  <si>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</si>
  <si>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</si>
  <si>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</si>
  <si>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</si>
  <si>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</si>
  <si>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</si>
  <si>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12/04/20 - VENCIMENTO 17/04/20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</si>
</sst>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36041</v>
      </c>
      <c r="C7" s="47">
        <f t="shared" si="0"/>
        <v>27353</v>
      </c>
      <c r="D7" s="47">
        <f t="shared" si="0"/>
        <v>45145</v>
      </c>
      <c r="E7" s="47">
        <f t="shared" si="0"/>
        <v>19713</v>
      </c>
      <c r="F7" s="47">
        <f t="shared" si="0"/>
        <v>30381</v>
      </c>
      <c r="G7" s="47">
        <f t="shared" si="0"/>
        <v>37807</v>
      </c>
      <c r="H7" s="47">
        <f t="shared" si="0"/>
        <v>38905</v>
      </c>
      <c r="I7" s="47">
        <f t="shared" si="0"/>
        <v>48169</v>
      </c>
      <c r="J7" s="47">
        <f t="shared" si="0"/>
        <v>9963</v>
      </c>
      <c r="K7" s="47">
        <f t="shared" si="0"/>
        <v>293477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2613</v>
      </c>
      <c r="C8" s="45">
        <f t="shared" si="1"/>
        <v>2181</v>
      </c>
      <c r="D8" s="45">
        <f t="shared" si="1"/>
        <v>3292</v>
      </c>
      <c r="E8" s="45">
        <f t="shared" si="1"/>
        <v>1546</v>
      </c>
      <c r="F8" s="45">
        <f t="shared" si="1"/>
        <v>2288</v>
      </c>
      <c r="G8" s="45">
        <f t="shared" si="1"/>
        <v>1893</v>
      </c>
      <c r="H8" s="45">
        <f t="shared" si="1"/>
        <v>1712</v>
      </c>
      <c r="I8" s="45">
        <f t="shared" si="1"/>
        <v>2827</v>
      </c>
      <c r="J8" s="45">
        <f t="shared" si="1"/>
        <v>233</v>
      </c>
      <c r="K8" s="38">
        <f>SUM(B8:J8)</f>
        <v>18585</v>
      </c>
      <c r="L8"/>
      <c r="M8"/>
      <c r="N8"/>
    </row>
    <row r="9" spans="1:14" ht="16.5" customHeight="1">
      <c r="A9" s="22" t="s">
        <v>36</v>
      </c>
      <c r="B9" s="45">
        <v>2611</v>
      </c>
      <c r="C9" s="45">
        <v>2181</v>
      </c>
      <c r="D9" s="45">
        <v>3292</v>
      </c>
      <c r="E9" s="45">
        <v>1542</v>
      </c>
      <c r="F9" s="45">
        <v>2288</v>
      </c>
      <c r="G9" s="45">
        <v>1892</v>
      </c>
      <c r="H9" s="45">
        <v>1712</v>
      </c>
      <c r="I9" s="45">
        <v>2826</v>
      </c>
      <c r="J9" s="45">
        <v>233</v>
      </c>
      <c r="K9" s="38">
        <f>SUM(B9:J9)</f>
        <v>18577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0</v>
      </c>
      <c r="D10" s="45">
        <v>0</v>
      </c>
      <c r="E10" s="45">
        <v>4</v>
      </c>
      <c r="F10" s="45">
        <v>0</v>
      </c>
      <c r="G10" s="45">
        <v>1</v>
      </c>
      <c r="H10" s="45">
        <v>0</v>
      </c>
      <c r="I10" s="45">
        <v>1</v>
      </c>
      <c r="J10" s="45">
        <v>0</v>
      </c>
      <c r="K10" s="38">
        <f>SUM(B10:J10)</f>
        <v>8</v>
      </c>
      <c r="L10"/>
      <c r="M10"/>
      <c r="N10"/>
    </row>
    <row r="11" spans="1:14" ht="16.5" customHeight="1">
      <c r="A11" s="44" t="s">
        <v>34</v>
      </c>
      <c r="B11" s="43">
        <v>33428</v>
      </c>
      <c r="C11" s="43">
        <v>25172</v>
      </c>
      <c r="D11" s="43">
        <v>41853</v>
      </c>
      <c r="E11" s="43">
        <v>18167</v>
      </c>
      <c r="F11" s="43">
        <v>28093</v>
      </c>
      <c r="G11" s="43">
        <v>35914</v>
      </c>
      <c r="H11" s="43">
        <v>37193</v>
      </c>
      <c r="I11" s="43">
        <v>45342</v>
      </c>
      <c r="J11" s="43">
        <v>9730</v>
      </c>
      <c r="K11" s="38">
        <f>SUM(B11:J11)</f>
        <v>274892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1.454512202362699</v>
      </c>
      <c r="C15" s="39">
        <v>1.919404078249254</v>
      </c>
      <c r="D15" s="39">
        <v>1.411942634653618</v>
      </c>
      <c r="E15" s="39">
        <v>2.050164867048716</v>
      </c>
      <c r="F15" s="39">
        <v>1.605672126977272</v>
      </c>
      <c r="G15" s="39">
        <v>1.86835639930011</v>
      </c>
      <c r="H15" s="39">
        <v>1.596287740818846</v>
      </c>
      <c r="I15" s="39">
        <v>1.586054710470602</v>
      </c>
      <c r="J15" s="39">
        <v>1.704210483292685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217414.74999999997</v>
      </c>
      <c r="C17" s="36">
        <f t="shared" si="2"/>
        <v>224499.76</v>
      </c>
      <c r="D17" s="36">
        <f t="shared" si="2"/>
        <v>288629.62</v>
      </c>
      <c r="E17" s="36">
        <f t="shared" si="2"/>
        <v>172987.34999999998</v>
      </c>
      <c r="F17" s="36">
        <f t="shared" si="2"/>
        <v>210180.33999999997</v>
      </c>
      <c r="G17" s="36">
        <f t="shared" si="2"/>
        <v>288225.74999999994</v>
      </c>
      <c r="H17" s="36">
        <f t="shared" si="2"/>
        <v>212584.99000000002</v>
      </c>
      <c r="I17" s="36">
        <f t="shared" si="2"/>
        <v>294843.61</v>
      </c>
      <c r="J17" s="36">
        <f t="shared" si="2"/>
        <v>71366.62</v>
      </c>
      <c r="K17" s="36">
        <f aca="true" t="shared" si="3" ref="K17:K22">SUM(B17:J17)</f>
        <v>1980732.79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122568.23</v>
      </c>
      <c r="C18" s="30">
        <f t="shared" si="4"/>
        <v>102111.48</v>
      </c>
      <c r="D18" s="30">
        <f t="shared" si="4"/>
        <v>186688.12</v>
      </c>
      <c r="E18" s="30">
        <f t="shared" si="4"/>
        <v>70970.74</v>
      </c>
      <c r="F18" s="30">
        <f t="shared" si="4"/>
        <v>115669.58</v>
      </c>
      <c r="G18" s="30">
        <f t="shared" si="4"/>
        <v>145538.05</v>
      </c>
      <c r="H18" s="30">
        <f t="shared" si="4"/>
        <v>119383.88</v>
      </c>
      <c r="I18" s="30">
        <f t="shared" si="4"/>
        <v>149208.29</v>
      </c>
      <c r="J18" s="30">
        <f t="shared" si="4"/>
        <v>34965.15</v>
      </c>
      <c r="K18" s="30">
        <f t="shared" si="3"/>
        <v>1047103.52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55708.76</v>
      </c>
      <c r="C19" s="30">
        <f t="shared" si="5"/>
        <v>93881.71</v>
      </c>
      <c r="D19" s="30">
        <f t="shared" si="5"/>
        <v>76904.8</v>
      </c>
      <c r="E19" s="30">
        <f t="shared" si="5"/>
        <v>74530.98</v>
      </c>
      <c r="F19" s="30">
        <f t="shared" si="5"/>
        <v>70057.84</v>
      </c>
      <c r="G19" s="30">
        <f t="shared" si="5"/>
        <v>126378.9</v>
      </c>
      <c r="H19" s="30">
        <f t="shared" si="5"/>
        <v>71187.14</v>
      </c>
      <c r="I19" s="30">
        <f t="shared" si="5"/>
        <v>87444.22</v>
      </c>
      <c r="J19" s="30">
        <f t="shared" si="5"/>
        <v>24622.83</v>
      </c>
      <c r="K19" s="30">
        <f t="shared" si="3"/>
        <v>680717.1799999999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-11488.4</v>
      </c>
      <c r="C25" s="30">
        <f t="shared" si="6"/>
        <v>-9596.4</v>
      </c>
      <c r="D25" s="30">
        <f t="shared" si="6"/>
        <v>-33110.96</v>
      </c>
      <c r="E25" s="30">
        <f t="shared" si="6"/>
        <v>-6784.8</v>
      </c>
      <c r="F25" s="30">
        <f t="shared" si="6"/>
        <v>-10067.2</v>
      </c>
      <c r="G25" s="30">
        <f t="shared" si="6"/>
        <v>-8324.8</v>
      </c>
      <c r="H25" s="30">
        <f t="shared" si="6"/>
        <v>-7532.8</v>
      </c>
      <c r="I25" s="30">
        <f t="shared" si="6"/>
        <v>-12434.4</v>
      </c>
      <c r="J25" s="30">
        <f t="shared" si="6"/>
        <v>-6417.38</v>
      </c>
      <c r="K25" s="30">
        <f aca="true" t="shared" si="7" ref="K25:K33">SUM(B25:J25)</f>
        <v>-105757.14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-11488.4</v>
      </c>
      <c r="C26" s="30">
        <f t="shared" si="8"/>
        <v>-9596.4</v>
      </c>
      <c r="D26" s="30">
        <f t="shared" si="8"/>
        <v>-14484.8</v>
      </c>
      <c r="E26" s="30">
        <f t="shared" si="8"/>
        <v>-6784.8</v>
      </c>
      <c r="F26" s="30">
        <f t="shared" si="8"/>
        <v>-10067.2</v>
      </c>
      <c r="G26" s="30">
        <f t="shared" si="8"/>
        <v>-8324.8</v>
      </c>
      <c r="H26" s="30">
        <f t="shared" si="8"/>
        <v>-7532.8</v>
      </c>
      <c r="I26" s="30">
        <f t="shared" si="8"/>
        <v>-12434.4</v>
      </c>
      <c r="J26" s="30">
        <f t="shared" si="8"/>
        <v>-1025.2</v>
      </c>
      <c r="K26" s="30">
        <f t="shared" si="7"/>
        <v>-81738.8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-11488.4</v>
      </c>
      <c r="C27" s="30">
        <f aca="true" t="shared" si="9" ref="C27:J27">-ROUND((C9)*$E$3,2)</f>
        <v>-9596.4</v>
      </c>
      <c r="D27" s="30">
        <f t="shared" si="9"/>
        <v>-14484.8</v>
      </c>
      <c r="E27" s="30">
        <f t="shared" si="9"/>
        <v>-6784.8</v>
      </c>
      <c r="F27" s="30">
        <f t="shared" si="9"/>
        <v>-10067.2</v>
      </c>
      <c r="G27" s="30">
        <f t="shared" si="9"/>
        <v>-8324.8</v>
      </c>
      <c r="H27" s="30">
        <f t="shared" si="9"/>
        <v>-7532.8</v>
      </c>
      <c r="I27" s="30">
        <f t="shared" si="9"/>
        <v>-12434.4</v>
      </c>
      <c r="J27" s="30">
        <f t="shared" si="9"/>
        <v>-1025.2</v>
      </c>
      <c r="K27" s="30">
        <f t="shared" si="7"/>
        <v>-81738.8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0</v>
      </c>
      <c r="F40" s="17">
        <v>0</v>
      </c>
      <c r="G40" s="27">
        <v>0</v>
      </c>
      <c r="H40" s="27">
        <v>0</v>
      </c>
      <c r="I40" s="17">
        <v>0</v>
      </c>
      <c r="J40" s="17">
        <v>0</v>
      </c>
      <c r="K40" s="2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205926.34999999998</v>
      </c>
      <c r="C45" s="27">
        <f aca="true" t="shared" si="11" ref="C45:J45">IF(C17+C25+C46&lt;0,0,C17+C25+C46)</f>
        <v>214903.36000000002</v>
      </c>
      <c r="D45" s="27">
        <f t="shared" si="11"/>
        <v>255518.66</v>
      </c>
      <c r="E45" s="27">
        <f t="shared" si="11"/>
        <v>166202.55</v>
      </c>
      <c r="F45" s="27">
        <f t="shared" si="11"/>
        <v>200113.13999999996</v>
      </c>
      <c r="G45" s="27">
        <f t="shared" si="11"/>
        <v>279900.94999999995</v>
      </c>
      <c r="H45" s="27">
        <f t="shared" si="11"/>
        <v>205052.19000000003</v>
      </c>
      <c r="I45" s="27">
        <f t="shared" si="11"/>
        <v>282409.20999999996</v>
      </c>
      <c r="J45" s="27">
        <f t="shared" si="11"/>
        <v>64949.24</v>
      </c>
      <c r="K45" s="20">
        <f>SUM(B45:J45)</f>
        <v>1874975.6499999997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205926.35</v>
      </c>
      <c r="C51" s="10">
        <f t="shared" si="13"/>
        <v>214903.37</v>
      </c>
      <c r="D51" s="10">
        <f t="shared" si="13"/>
        <v>255518.66</v>
      </c>
      <c r="E51" s="10">
        <f t="shared" si="13"/>
        <v>166202.55</v>
      </c>
      <c r="F51" s="10">
        <f t="shared" si="13"/>
        <v>200113.14</v>
      </c>
      <c r="G51" s="10">
        <f t="shared" si="13"/>
        <v>279900.94</v>
      </c>
      <c r="H51" s="10">
        <f t="shared" si="13"/>
        <v>205052.2</v>
      </c>
      <c r="I51" s="10">
        <f>SUM(I52:I64)</f>
        <v>282409.21</v>
      </c>
      <c r="J51" s="10">
        <f t="shared" si="13"/>
        <v>64949.23</v>
      </c>
      <c r="K51" s="5">
        <f>SUM(K52:K64)</f>
        <v>1874975.65</v>
      </c>
      <c r="L51" s="9"/>
    </row>
    <row r="52" spans="1:11" ht="16.5" customHeight="1">
      <c r="A52" s="7" t="s">
        <v>61</v>
      </c>
      <c r="B52" s="8">
        <v>179382.44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179382.44</v>
      </c>
    </row>
    <row r="53" spans="1:11" ht="16.5" customHeight="1">
      <c r="A53" s="7" t="s">
        <v>62</v>
      </c>
      <c r="B53" s="8">
        <v>26543.91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26543.91</v>
      </c>
    </row>
    <row r="54" spans="1:11" ht="16.5" customHeight="1">
      <c r="A54" s="7" t="s">
        <v>4</v>
      </c>
      <c r="B54" s="6">
        <v>0</v>
      </c>
      <c r="C54" s="8">
        <v>214903.37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214903.37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255518.66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255518.66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166202.55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166202.55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200113.14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200113.14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279900.94</v>
      </c>
      <c r="H58" s="6">
        <v>0</v>
      </c>
      <c r="I58" s="6">
        <v>0</v>
      </c>
      <c r="J58" s="6">
        <v>0</v>
      </c>
      <c r="K58" s="5">
        <f t="shared" si="14"/>
        <v>279900.94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205052.2</v>
      </c>
      <c r="I59" s="6">
        <v>0</v>
      </c>
      <c r="J59" s="6">
        <v>0</v>
      </c>
      <c r="K59" s="5">
        <f t="shared" si="14"/>
        <v>205052.2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94211.71</v>
      </c>
      <c r="J61" s="6">
        <v>0</v>
      </c>
      <c r="K61" s="5">
        <f t="shared" si="14"/>
        <v>94211.71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188197.5</v>
      </c>
      <c r="J62" s="6">
        <v>0</v>
      </c>
      <c r="K62" s="5">
        <f t="shared" si="14"/>
        <v>188197.5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64949.23</v>
      </c>
      <c r="K63" s="5">
        <f t="shared" si="14"/>
        <v>64949.23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2020-04-16T23:04:25Z</dcterms:modified>
  <cp:category/>
  <cp:version/>
  <cp:contentType/>
  <cp:contentStatus/>
</cp:coreProperties>
</file>