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<sst xmlns="http://schemas.openxmlformats.org/spreadsheetml/2006/main" count="72" uniqueCount="71">
  <si>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</si>
  <si>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</si>
  <si>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</si>
  <si>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</si>
  <si>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</si>
  <si>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</si>
  <si>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</si>
  <si>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</si>
  <si>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</si>
  <si>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</si>
  <si>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</si>
  <si>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</si>
  <si>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</si>
  <si>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</si>
  <si>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</si>
  <si>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</si>
  <si>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</si>
  <si>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</si>
  <si>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</si>
  <si>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</si>
  <si>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</si>
  <si>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</si>
  <si>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</si>
  <si>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</si>
  <si>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</si>
  <si>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</si>
  <si>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</si>
  <si>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</si>
  <si>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</si>
  <si>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</si>
  <si>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</si>
  <si>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</si>
  <si>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</si>
  <si>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</si>
  <si>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</si>
  <si>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</si>
  <si>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</si>
  <si>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</si>
  <si>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</si>
  <si>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</si>
  <si>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</si>
  <si>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</si>
  <si>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</si>
  <si>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</si>
  <si>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</si>
  <si>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</si>
  <si>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</si>
  <si>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</si>
  <si>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</si>
  <si>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</si>
  <si>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</si>
  <si>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</si>
  <si>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</si>
  <si>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</si>
  <si>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</si>
  <si>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</si>
  <si>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</si>
  <si>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</si>
  <si>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</si>
  <si>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</si>
  <si>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</si>
  <si>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</si>
  <si>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</si>
  <si>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</si>
  <si>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</si>
  <si>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</si>
  <si>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</si>
  <si>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</si>
  <si>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</si>
  <si>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</si>
  <si>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18/04/20 - VENCIMENTO 27/04/20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</si>
</sst>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70478</v>
      </c>
      <c r="C7" s="47">
        <f t="shared" si="0"/>
        <v>50908</v>
      </c>
      <c r="D7" s="47">
        <f t="shared" si="0"/>
        <v>85575</v>
      </c>
      <c r="E7" s="47">
        <f t="shared" si="0"/>
        <v>39135</v>
      </c>
      <c r="F7" s="47">
        <f t="shared" si="0"/>
        <v>52555</v>
      </c>
      <c r="G7" s="47">
        <f t="shared" si="0"/>
        <v>65456</v>
      </c>
      <c r="H7" s="47">
        <f t="shared" si="0"/>
        <v>67947</v>
      </c>
      <c r="I7" s="47">
        <f t="shared" si="0"/>
        <v>84647</v>
      </c>
      <c r="J7" s="47">
        <f t="shared" si="0"/>
        <v>18375</v>
      </c>
      <c r="K7" s="47">
        <f t="shared" si="0"/>
        <v>535076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4912</v>
      </c>
      <c r="C8" s="45">
        <f t="shared" si="1"/>
        <v>3851</v>
      </c>
      <c r="D8" s="45">
        <f t="shared" si="1"/>
        <v>5409</v>
      </c>
      <c r="E8" s="45">
        <f t="shared" si="1"/>
        <v>2749</v>
      </c>
      <c r="F8" s="45">
        <f t="shared" si="1"/>
        <v>3815</v>
      </c>
      <c r="G8" s="45">
        <f t="shared" si="1"/>
        <v>2687</v>
      </c>
      <c r="H8" s="45">
        <f t="shared" si="1"/>
        <v>2446</v>
      </c>
      <c r="I8" s="45">
        <f t="shared" si="1"/>
        <v>4708</v>
      </c>
      <c r="J8" s="45">
        <f t="shared" si="1"/>
        <v>524</v>
      </c>
      <c r="K8" s="38">
        <f>SUM(B8:J8)</f>
        <v>31101</v>
      </c>
      <c r="L8"/>
      <c r="M8"/>
      <c r="N8"/>
    </row>
    <row r="9" spans="1:14" ht="16.5" customHeight="1">
      <c r="A9" s="22" t="s">
        <v>36</v>
      </c>
      <c r="B9" s="45">
        <v>4911</v>
      </c>
      <c r="C9" s="45">
        <v>3850</v>
      </c>
      <c r="D9" s="45">
        <v>5409</v>
      </c>
      <c r="E9" s="45">
        <v>2747</v>
      </c>
      <c r="F9" s="45">
        <v>3815</v>
      </c>
      <c r="G9" s="45">
        <v>2687</v>
      </c>
      <c r="H9" s="45">
        <v>2446</v>
      </c>
      <c r="I9" s="45">
        <v>4702</v>
      </c>
      <c r="J9" s="45">
        <v>524</v>
      </c>
      <c r="K9" s="38">
        <f>SUM(B9:J9)</f>
        <v>31091</v>
      </c>
      <c r="L9"/>
      <c r="M9"/>
      <c r="N9"/>
    </row>
    <row r="10" spans="1:14" ht="16.5" customHeight="1">
      <c r="A10" s="22" t="s">
        <v>35</v>
      </c>
      <c r="B10" s="45">
        <v>1</v>
      </c>
      <c r="C10" s="45">
        <v>1</v>
      </c>
      <c r="D10" s="45">
        <v>0</v>
      </c>
      <c r="E10" s="45">
        <v>2</v>
      </c>
      <c r="F10" s="45">
        <v>0</v>
      </c>
      <c r="G10" s="45">
        <v>0</v>
      </c>
      <c r="H10" s="45">
        <v>0</v>
      </c>
      <c r="I10" s="45">
        <v>6</v>
      </c>
      <c r="J10" s="45">
        <v>0</v>
      </c>
      <c r="K10" s="38">
        <f>SUM(B10:J10)</f>
        <v>10</v>
      </c>
      <c r="L10"/>
      <c r="M10"/>
      <c r="N10"/>
    </row>
    <row r="11" spans="1:14" ht="16.5" customHeight="1">
      <c r="A11" s="44" t="s">
        <v>34</v>
      </c>
      <c r="B11" s="43">
        <v>65566</v>
      </c>
      <c r="C11" s="43">
        <v>47057</v>
      </c>
      <c r="D11" s="43">
        <v>80166</v>
      </c>
      <c r="E11" s="43">
        <v>36386</v>
      </c>
      <c r="F11" s="43">
        <v>48740</v>
      </c>
      <c r="G11" s="43">
        <v>62769</v>
      </c>
      <c r="H11" s="43">
        <v>65501</v>
      </c>
      <c r="I11" s="43">
        <v>79939</v>
      </c>
      <c r="J11" s="43">
        <v>17851</v>
      </c>
      <c r="K11" s="38">
        <f>SUM(B11:J11)</f>
        <v>503975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1.50292910994704</v>
      </c>
      <c r="C15" s="39">
        <v>1.961105866413752</v>
      </c>
      <c r="D15" s="39">
        <v>1.435418104904452</v>
      </c>
      <c r="E15" s="39">
        <v>2.06328395187693</v>
      </c>
      <c r="F15" s="39">
        <v>1.665813313236907</v>
      </c>
      <c r="G15" s="39">
        <v>1.876844458506025</v>
      </c>
      <c r="H15" s="39">
        <v>1.663315637676169</v>
      </c>
      <c r="I15" s="39">
        <v>1.630505669897653</v>
      </c>
      <c r="J15" s="39">
        <v>1.706814151382118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399362.18</v>
      </c>
      <c r="C17" s="36">
        <f t="shared" si="2"/>
        <v>401204.25</v>
      </c>
      <c r="D17" s="36">
        <f t="shared" si="2"/>
        <v>533000.0199999999</v>
      </c>
      <c r="E17" s="36">
        <f t="shared" si="2"/>
        <v>318189.61</v>
      </c>
      <c r="F17" s="36">
        <f t="shared" si="2"/>
        <v>357769.92</v>
      </c>
      <c r="G17" s="36">
        <f t="shared" si="2"/>
        <v>489222.68</v>
      </c>
      <c r="H17" s="36">
        <f t="shared" si="2"/>
        <v>368818.87</v>
      </c>
      <c r="I17" s="36">
        <f t="shared" si="2"/>
        <v>485713.83999999997</v>
      </c>
      <c r="J17" s="36">
        <f t="shared" si="2"/>
        <v>121846.06999999999</v>
      </c>
      <c r="K17" s="36">
        <f aca="true" t="shared" si="3" ref="K17:K22">SUM(B17:J17)</f>
        <v>3475127.4399999995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239681.58</v>
      </c>
      <c r="C18" s="30">
        <f t="shared" si="4"/>
        <v>190044.65</v>
      </c>
      <c r="D18" s="30">
        <f t="shared" si="4"/>
        <v>353878.3</v>
      </c>
      <c r="E18" s="30">
        <f t="shared" si="4"/>
        <v>140893.83</v>
      </c>
      <c r="F18" s="30">
        <f t="shared" si="4"/>
        <v>200092.65</v>
      </c>
      <c r="G18" s="30">
        <f t="shared" si="4"/>
        <v>251972.87</v>
      </c>
      <c r="H18" s="30">
        <f t="shared" si="4"/>
        <v>208502.16</v>
      </c>
      <c r="I18" s="30">
        <f t="shared" si="4"/>
        <v>262202.55</v>
      </c>
      <c r="J18" s="30">
        <f t="shared" si="4"/>
        <v>64487.06</v>
      </c>
      <c r="K18" s="30">
        <f t="shared" si="3"/>
        <v>1911755.65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120542.84</v>
      </c>
      <c r="C19" s="30">
        <f t="shared" si="5"/>
        <v>182653.03</v>
      </c>
      <c r="D19" s="30">
        <f t="shared" si="5"/>
        <v>154085.02</v>
      </c>
      <c r="E19" s="30">
        <f t="shared" si="5"/>
        <v>149810.15</v>
      </c>
      <c r="F19" s="30">
        <f t="shared" si="5"/>
        <v>133224.35</v>
      </c>
      <c r="G19" s="30">
        <f t="shared" si="5"/>
        <v>220941.01</v>
      </c>
      <c r="H19" s="30">
        <f t="shared" si="5"/>
        <v>138302.74</v>
      </c>
      <c r="I19" s="30">
        <f t="shared" si="5"/>
        <v>165320.19</v>
      </c>
      <c r="J19" s="30">
        <f t="shared" si="5"/>
        <v>45580.37</v>
      </c>
      <c r="K19" s="30">
        <f t="shared" si="3"/>
        <v>1310459.7000000002</v>
      </c>
      <c r="L19"/>
      <c r="M19"/>
      <c r="N19"/>
    </row>
    <row r="20" spans="1:14" ht="16.5" customHeight="1">
      <c r="A20" s="18" t="s">
        <v>28</v>
      </c>
      <c r="B20" s="30">
        <v>37769.77</v>
      </c>
      <c r="C20" s="30">
        <v>28506.57</v>
      </c>
      <c r="D20" s="30">
        <v>25036.7</v>
      </c>
      <c r="E20" s="30">
        <v>26117.64</v>
      </c>
      <c r="F20" s="30">
        <v>23084.93</v>
      </c>
      <c r="G20" s="30">
        <v>16308.8</v>
      </c>
      <c r="H20" s="30">
        <v>22013.97</v>
      </c>
      <c r="I20" s="30">
        <v>58191.1</v>
      </c>
      <c r="J20" s="30">
        <v>11778.64</v>
      </c>
      <c r="K20" s="30">
        <f t="shared" si="3"/>
        <v>248808.12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4103.97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-21608.4</v>
      </c>
      <c r="C25" s="30">
        <f t="shared" si="6"/>
        <v>-16940</v>
      </c>
      <c r="D25" s="30">
        <f t="shared" si="6"/>
        <v>-42425.759999999995</v>
      </c>
      <c r="E25" s="30">
        <f t="shared" si="6"/>
        <v>-12086.8</v>
      </c>
      <c r="F25" s="30">
        <f t="shared" si="6"/>
        <v>-16786</v>
      </c>
      <c r="G25" s="30">
        <f t="shared" si="6"/>
        <v>-11822.8</v>
      </c>
      <c r="H25" s="30">
        <f t="shared" si="6"/>
        <v>-10762.4</v>
      </c>
      <c r="I25" s="30">
        <f t="shared" si="6"/>
        <v>-20688.8</v>
      </c>
      <c r="J25" s="30">
        <f t="shared" si="6"/>
        <v>-7697.780000000001</v>
      </c>
      <c r="K25" s="30">
        <f aca="true" t="shared" si="7" ref="K25:K33">SUM(B25:J25)</f>
        <v>-160818.74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-21608.4</v>
      </c>
      <c r="C26" s="30">
        <f t="shared" si="8"/>
        <v>-16940</v>
      </c>
      <c r="D26" s="30">
        <f t="shared" si="8"/>
        <v>-23799.6</v>
      </c>
      <c r="E26" s="30">
        <f t="shared" si="8"/>
        <v>-12086.8</v>
      </c>
      <c r="F26" s="30">
        <f t="shared" si="8"/>
        <v>-16786</v>
      </c>
      <c r="G26" s="30">
        <f t="shared" si="8"/>
        <v>-11822.8</v>
      </c>
      <c r="H26" s="30">
        <f t="shared" si="8"/>
        <v>-10762.4</v>
      </c>
      <c r="I26" s="30">
        <f t="shared" si="8"/>
        <v>-20688.8</v>
      </c>
      <c r="J26" s="30">
        <f t="shared" si="8"/>
        <v>-2305.6</v>
      </c>
      <c r="K26" s="30">
        <f t="shared" si="7"/>
        <v>-136800.4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-21608.4</v>
      </c>
      <c r="C27" s="30">
        <f aca="true" t="shared" si="9" ref="C27:J27">-ROUND((C9)*$E$3,2)</f>
        <v>-16940</v>
      </c>
      <c r="D27" s="30">
        <f t="shared" si="9"/>
        <v>-23799.6</v>
      </c>
      <c r="E27" s="30">
        <f t="shared" si="9"/>
        <v>-12086.8</v>
      </c>
      <c r="F27" s="30">
        <f t="shared" si="9"/>
        <v>-16786</v>
      </c>
      <c r="G27" s="30">
        <f t="shared" si="9"/>
        <v>-11822.8</v>
      </c>
      <c r="H27" s="30">
        <f t="shared" si="9"/>
        <v>-10762.4</v>
      </c>
      <c r="I27" s="30">
        <f t="shared" si="9"/>
        <v>-20688.8</v>
      </c>
      <c r="J27" s="30">
        <f t="shared" si="9"/>
        <v>-2305.6</v>
      </c>
      <c r="K27" s="30">
        <f t="shared" si="7"/>
        <v>-136800.4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0</v>
      </c>
      <c r="C29" s="30">
        <v>0</v>
      </c>
      <c r="D29" s="30">
        <v>0</v>
      </c>
      <c r="E29" s="30">
        <v>0</v>
      </c>
      <c r="F29" s="26">
        <v>0</v>
      </c>
      <c r="G29" s="30">
        <v>0</v>
      </c>
      <c r="H29" s="30">
        <v>0</v>
      </c>
      <c r="I29" s="30">
        <v>0</v>
      </c>
      <c r="J29" s="30">
        <v>0</v>
      </c>
      <c r="K29" s="30">
        <f t="shared" si="7"/>
        <v>0</v>
      </c>
      <c r="L29"/>
      <c r="M29"/>
      <c r="N29"/>
    </row>
    <row r="30" spans="1:14" ht="16.5" customHeight="1">
      <c r="A30" s="25" t="s">
        <v>21</v>
      </c>
      <c r="B30" s="30">
        <v>0</v>
      </c>
      <c r="C30" s="30">
        <v>0</v>
      </c>
      <c r="D30" s="30">
        <v>0</v>
      </c>
      <c r="E30" s="30">
        <v>0</v>
      </c>
      <c r="F30" s="26">
        <v>0</v>
      </c>
      <c r="G30" s="30">
        <v>0</v>
      </c>
      <c r="H30" s="30">
        <v>0</v>
      </c>
      <c r="I30" s="30">
        <v>0</v>
      </c>
      <c r="J30" s="30">
        <v>0</v>
      </c>
      <c r="K30" s="30">
        <f t="shared" si="7"/>
        <v>0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-18626.16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-5392.18</v>
      </c>
      <c r="K31" s="30">
        <f t="shared" si="7"/>
        <v>-24018.34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-18626.16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-5392.18</v>
      </c>
      <c r="K32" s="30">
        <f t="shared" si="7"/>
        <v>-24018.34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377753.77999999997</v>
      </c>
      <c r="C45" s="27">
        <f aca="true" t="shared" si="11" ref="C45:J45">IF(C17+C25+C46&lt;0,0,C17+C25+C46)</f>
        <v>384264.25</v>
      </c>
      <c r="D45" s="27">
        <f t="shared" si="11"/>
        <v>490574.2599999999</v>
      </c>
      <c r="E45" s="27">
        <f t="shared" si="11"/>
        <v>306102.81</v>
      </c>
      <c r="F45" s="27">
        <f t="shared" si="11"/>
        <v>340983.92</v>
      </c>
      <c r="G45" s="27">
        <f t="shared" si="11"/>
        <v>477399.88</v>
      </c>
      <c r="H45" s="27">
        <f t="shared" si="11"/>
        <v>358056.47</v>
      </c>
      <c r="I45" s="27">
        <f t="shared" si="11"/>
        <v>465025.04</v>
      </c>
      <c r="J45" s="27">
        <f t="shared" si="11"/>
        <v>114148.29</v>
      </c>
      <c r="K45" s="20">
        <f>SUM(B45:J45)</f>
        <v>3314308.7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377753.78</v>
      </c>
      <c r="C51" s="10">
        <f t="shared" si="13"/>
        <v>384264.26</v>
      </c>
      <c r="D51" s="10">
        <f t="shared" si="13"/>
        <v>490574.26</v>
      </c>
      <c r="E51" s="10">
        <f t="shared" si="13"/>
        <v>306102.81</v>
      </c>
      <c r="F51" s="10">
        <f t="shared" si="13"/>
        <v>340983.92</v>
      </c>
      <c r="G51" s="10">
        <f t="shared" si="13"/>
        <v>477399.89</v>
      </c>
      <c r="H51" s="10">
        <f t="shared" si="13"/>
        <v>358056.48</v>
      </c>
      <c r="I51" s="10">
        <f>SUM(I52:I64)</f>
        <v>465025.04</v>
      </c>
      <c r="J51" s="10">
        <f t="shared" si="13"/>
        <v>114148.29</v>
      </c>
      <c r="K51" s="5">
        <f>SUM(K52:K64)</f>
        <v>3314308.7299999995</v>
      </c>
      <c r="L51" s="9"/>
    </row>
    <row r="52" spans="1:11" ht="16.5" customHeight="1">
      <c r="A52" s="7" t="s">
        <v>61</v>
      </c>
      <c r="B52" s="8">
        <v>329514.62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329514.62</v>
      </c>
    </row>
    <row r="53" spans="1:11" ht="16.5" customHeight="1">
      <c r="A53" s="7" t="s">
        <v>62</v>
      </c>
      <c r="B53" s="8">
        <v>48239.16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48239.16</v>
      </c>
    </row>
    <row r="54" spans="1:11" ht="16.5" customHeight="1">
      <c r="A54" s="7" t="s">
        <v>4</v>
      </c>
      <c r="B54" s="6">
        <v>0</v>
      </c>
      <c r="C54" s="8">
        <v>384264.26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384264.26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490574.26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490574.26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306102.81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306102.81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340983.92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340983.92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477399.89</v>
      </c>
      <c r="H58" s="6">
        <v>0</v>
      </c>
      <c r="I58" s="6">
        <v>0</v>
      </c>
      <c r="J58" s="6">
        <v>0</v>
      </c>
      <c r="K58" s="5">
        <f t="shared" si="14"/>
        <v>477399.89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358056.48</v>
      </c>
      <c r="I59" s="6">
        <v>0</v>
      </c>
      <c r="J59" s="6">
        <v>0</v>
      </c>
      <c r="K59" s="5">
        <f t="shared" si="14"/>
        <v>358056.48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163456.3</v>
      </c>
      <c r="J61" s="6">
        <v>0</v>
      </c>
      <c r="K61" s="5">
        <f t="shared" si="14"/>
        <v>163456.3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301568.74</v>
      </c>
      <c r="J62" s="6">
        <v>0</v>
      </c>
      <c r="K62" s="5">
        <f t="shared" si="14"/>
        <v>301568.74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114148.29</v>
      </c>
      <c r="K63" s="5">
        <f t="shared" si="14"/>
        <v>114148.29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2020-04-25T00:05:43Z</dcterms:modified>
  <cp:category/>
  <cp:version/>
  <cp:contentType/>
  <cp:contentStatus/>
</cp:coreProperties>
</file>