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<sst xmlns="http://schemas.openxmlformats.org/spreadsheetml/2006/main" count="72" uniqueCount="71">
  <si>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</si>
  <si>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</si>
  <si>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</si>
  <si>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</si>
  <si>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</si>
  <si>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</si>
  <si>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</si>
  <si>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</si>
  <si>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</si>
  <si>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</si>
  <si>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</si>
  <si>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</si>
  <si>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</si>
  <si>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</si>
  <si>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</si>
  <si>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</si>
  <si>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</si>
  <si>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</si>
  <si>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</si>
  <si>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</si>
  <si>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</si>
  <si>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</si>
  <si>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</si>
  <si>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</si>
  <si>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</si>
  <si>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</si>
  <si>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</si>
  <si>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</si>
  <si>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</si>
  <si>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</si>
  <si>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</si>
  <si>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</si>
  <si>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</si>
  <si>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</si>
  <si>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</si>
  <si>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</si>
  <si>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</si>
  <si>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</si>
  <si>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</si>
  <si>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</si>
  <si>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</si>
  <si>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</si>
  <si>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</si>
  <si>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</si>
  <si>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</si>
  <si>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</si>
  <si>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</si>
  <si>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</si>
  <si>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</si>
  <si>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</si>
  <si>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</si>
  <si>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</si>
  <si>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</si>
  <si>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</si>
  <si>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</si>
  <si>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</si>
  <si>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</si>
  <si>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</si>
  <si>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</si>
  <si>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</si>
  <si>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</si>
  <si>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</si>
  <si>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</si>
  <si>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</si>
  <si>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</si>
  <si>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</si>
  <si>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</si>
  <si>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</si>
  <si>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</si>
  <si>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</si>
  <si>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20/04/20 - VENCIMENTO 28/04/20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</si>
</sst>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6" sqref="B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103761</v>
      </c>
      <c r="C7" s="47">
        <f t="shared" si="0"/>
        <v>76660</v>
      </c>
      <c r="D7" s="47">
        <f t="shared" si="0"/>
        <v>121494</v>
      </c>
      <c r="E7" s="47">
        <f t="shared" si="0"/>
        <v>58921</v>
      </c>
      <c r="F7" s="47">
        <f t="shared" si="0"/>
        <v>76476</v>
      </c>
      <c r="G7" s="47">
        <f t="shared" si="0"/>
        <v>90150</v>
      </c>
      <c r="H7" s="47">
        <f t="shared" si="0"/>
        <v>98896</v>
      </c>
      <c r="I7" s="47">
        <f t="shared" si="0"/>
        <v>129093</v>
      </c>
      <c r="J7" s="47">
        <f t="shared" si="0"/>
        <v>28874</v>
      </c>
      <c r="K7" s="47">
        <f t="shared" si="0"/>
        <v>784325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6914</v>
      </c>
      <c r="C8" s="45">
        <f t="shared" si="1"/>
        <v>5253</v>
      </c>
      <c r="D8" s="45">
        <f t="shared" si="1"/>
        <v>7374</v>
      </c>
      <c r="E8" s="45">
        <f t="shared" si="1"/>
        <v>3846</v>
      </c>
      <c r="F8" s="45">
        <f t="shared" si="1"/>
        <v>5502</v>
      </c>
      <c r="G8" s="45">
        <f t="shared" si="1"/>
        <v>3614</v>
      </c>
      <c r="H8" s="45">
        <f t="shared" si="1"/>
        <v>3449</v>
      </c>
      <c r="I8" s="45">
        <f t="shared" si="1"/>
        <v>7000</v>
      </c>
      <c r="J8" s="45">
        <f t="shared" si="1"/>
        <v>721</v>
      </c>
      <c r="K8" s="38">
        <f>SUM(B8:J8)</f>
        <v>43673</v>
      </c>
      <c r="L8"/>
      <c r="M8"/>
      <c r="N8"/>
    </row>
    <row r="9" spans="1:14" ht="16.5" customHeight="1">
      <c r="A9" s="22" t="s">
        <v>36</v>
      </c>
      <c r="B9" s="45">
        <v>6911</v>
      </c>
      <c r="C9" s="45">
        <v>5253</v>
      </c>
      <c r="D9" s="45">
        <v>7374</v>
      </c>
      <c r="E9" s="45">
        <v>3841</v>
      </c>
      <c r="F9" s="45">
        <v>5500</v>
      </c>
      <c r="G9" s="45">
        <v>3612</v>
      </c>
      <c r="H9" s="45">
        <v>3449</v>
      </c>
      <c r="I9" s="45">
        <v>6989</v>
      </c>
      <c r="J9" s="45">
        <v>721</v>
      </c>
      <c r="K9" s="38">
        <f>SUM(B9:J9)</f>
        <v>43650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0</v>
      </c>
      <c r="D10" s="45">
        <v>0</v>
      </c>
      <c r="E10" s="45">
        <v>5</v>
      </c>
      <c r="F10" s="45">
        <v>2</v>
      </c>
      <c r="G10" s="45">
        <v>2</v>
      </c>
      <c r="H10" s="45">
        <v>0</v>
      </c>
      <c r="I10" s="45">
        <v>11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34</v>
      </c>
      <c r="B11" s="43">
        <v>96847</v>
      </c>
      <c r="C11" s="43">
        <v>71407</v>
      </c>
      <c r="D11" s="43">
        <v>114120</v>
      </c>
      <c r="E11" s="43">
        <v>55075</v>
      </c>
      <c r="F11" s="43">
        <v>70974</v>
      </c>
      <c r="G11" s="43">
        <v>86536</v>
      </c>
      <c r="H11" s="43">
        <v>95447</v>
      </c>
      <c r="I11" s="43">
        <v>122093</v>
      </c>
      <c r="J11" s="43">
        <v>28153</v>
      </c>
      <c r="K11" s="38">
        <f>SUM(B11:J11)</f>
        <v>740652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1.633627076782345</v>
      </c>
      <c r="C15" s="39">
        <v>2.207385268573718</v>
      </c>
      <c r="D15" s="39">
        <v>1.608852834781031</v>
      </c>
      <c r="E15" s="39">
        <v>2.395152218790881</v>
      </c>
      <c r="F15" s="39">
        <v>1.861406451060305</v>
      </c>
      <c r="G15" s="39">
        <v>2.036446756179729</v>
      </c>
      <c r="H15" s="39">
        <v>1.800297696620172</v>
      </c>
      <c r="I15" s="39">
        <v>1.747261218194594</v>
      </c>
      <c r="J15" s="39">
        <v>1.836643462807921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615596.4199999999</v>
      </c>
      <c r="C17" s="36">
        <f t="shared" si="2"/>
        <v>660214.87</v>
      </c>
      <c r="D17" s="36">
        <f t="shared" si="2"/>
        <v>833347.11</v>
      </c>
      <c r="E17" s="36">
        <f t="shared" si="2"/>
        <v>535562.99</v>
      </c>
      <c r="F17" s="36">
        <f t="shared" si="2"/>
        <v>566433.18</v>
      </c>
      <c r="G17" s="36">
        <f t="shared" si="2"/>
        <v>723021.8700000001</v>
      </c>
      <c r="H17" s="36">
        <f t="shared" si="2"/>
        <v>568354.4</v>
      </c>
      <c r="I17" s="36">
        <f t="shared" si="2"/>
        <v>756883.2599999999</v>
      </c>
      <c r="J17" s="36">
        <f t="shared" si="2"/>
        <v>197891.78000000003</v>
      </c>
      <c r="K17" s="36">
        <f aca="true" t="shared" si="3" ref="K17:K22">SUM(B17:J17)</f>
        <v>5457305.88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352870.41</v>
      </c>
      <c r="C18" s="30">
        <f t="shared" si="4"/>
        <v>286179.45</v>
      </c>
      <c r="D18" s="30">
        <f t="shared" si="4"/>
        <v>502414.14</v>
      </c>
      <c r="E18" s="30">
        <f t="shared" si="4"/>
        <v>212127.38</v>
      </c>
      <c r="F18" s="30">
        <f t="shared" si="4"/>
        <v>291167.07</v>
      </c>
      <c r="G18" s="30">
        <f t="shared" si="4"/>
        <v>347032.43</v>
      </c>
      <c r="H18" s="30">
        <f t="shared" si="4"/>
        <v>303472.27</v>
      </c>
      <c r="I18" s="30">
        <f t="shared" si="4"/>
        <v>399878.48</v>
      </c>
      <c r="J18" s="30">
        <f t="shared" si="4"/>
        <v>101333.3</v>
      </c>
      <c r="K18" s="30">
        <f t="shared" si="3"/>
        <v>2796474.9299999997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223588.25</v>
      </c>
      <c r="C19" s="30">
        <f t="shared" si="5"/>
        <v>345528.85</v>
      </c>
      <c r="D19" s="30">
        <f t="shared" si="5"/>
        <v>305896.27</v>
      </c>
      <c r="E19" s="30">
        <f t="shared" si="5"/>
        <v>295949.98</v>
      </c>
      <c r="F19" s="30">
        <f t="shared" si="5"/>
        <v>250813.19</v>
      </c>
      <c r="G19" s="30">
        <f t="shared" si="5"/>
        <v>359680.64</v>
      </c>
      <c r="H19" s="30">
        <f t="shared" si="5"/>
        <v>242868.16</v>
      </c>
      <c r="I19" s="30">
        <f t="shared" si="5"/>
        <v>298813.68</v>
      </c>
      <c r="J19" s="30">
        <f t="shared" si="5"/>
        <v>84779.84</v>
      </c>
      <c r="K19" s="30">
        <f t="shared" si="3"/>
        <v>2407918.86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-114610.59</v>
      </c>
      <c r="C25" s="30">
        <f t="shared" si="6"/>
        <v>-24350.14</v>
      </c>
      <c r="D25" s="30">
        <f t="shared" si="6"/>
        <v>-70077.18</v>
      </c>
      <c r="E25" s="30">
        <f t="shared" si="6"/>
        <v>-84038.45</v>
      </c>
      <c r="F25" s="30">
        <f t="shared" si="6"/>
        <v>-24200</v>
      </c>
      <c r="G25" s="30">
        <f t="shared" si="6"/>
        <v>-120649.04999999999</v>
      </c>
      <c r="H25" s="30">
        <f t="shared" si="6"/>
        <v>-34824.56</v>
      </c>
      <c r="I25" s="30">
        <f t="shared" si="6"/>
        <v>-61415.02</v>
      </c>
      <c r="J25" s="30">
        <f t="shared" si="6"/>
        <v>-18024.35</v>
      </c>
      <c r="K25" s="30">
        <f aca="true" t="shared" si="7" ref="K25:K33">SUM(B25:J25)</f>
        <v>-552189.34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-114610.59</v>
      </c>
      <c r="C26" s="30">
        <f t="shared" si="8"/>
        <v>-24350.14</v>
      </c>
      <c r="D26" s="30">
        <f t="shared" si="8"/>
        <v>-51451.02</v>
      </c>
      <c r="E26" s="30">
        <f t="shared" si="8"/>
        <v>-84038.45</v>
      </c>
      <c r="F26" s="30">
        <f t="shared" si="8"/>
        <v>-24200</v>
      </c>
      <c r="G26" s="30">
        <f t="shared" si="8"/>
        <v>-120649.04999999999</v>
      </c>
      <c r="H26" s="30">
        <f t="shared" si="8"/>
        <v>-34824.56</v>
      </c>
      <c r="I26" s="30">
        <f t="shared" si="8"/>
        <v>-61415.02</v>
      </c>
      <c r="J26" s="30">
        <f t="shared" si="8"/>
        <v>-12632.17</v>
      </c>
      <c r="K26" s="30">
        <f t="shared" si="7"/>
        <v>-528171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-30408.4</v>
      </c>
      <c r="C27" s="30">
        <f aca="true" t="shared" si="9" ref="C27:J27">-ROUND((C9)*$E$3,2)</f>
        <v>-23113.2</v>
      </c>
      <c r="D27" s="30">
        <f t="shared" si="9"/>
        <v>-32445.6</v>
      </c>
      <c r="E27" s="30">
        <f t="shared" si="9"/>
        <v>-16900.4</v>
      </c>
      <c r="F27" s="30">
        <f t="shared" si="9"/>
        <v>-24200</v>
      </c>
      <c r="G27" s="30">
        <f t="shared" si="9"/>
        <v>-15892.8</v>
      </c>
      <c r="H27" s="30">
        <f t="shared" si="9"/>
        <v>-15175.6</v>
      </c>
      <c r="I27" s="30">
        <f t="shared" si="9"/>
        <v>-30751.6</v>
      </c>
      <c r="J27" s="30">
        <f t="shared" si="9"/>
        <v>-3172.4</v>
      </c>
      <c r="K27" s="30">
        <f t="shared" si="7"/>
        <v>-192060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-338.8</v>
      </c>
      <c r="C29" s="30">
        <v>-30.8</v>
      </c>
      <c r="D29" s="30">
        <v>-30.8</v>
      </c>
      <c r="E29" s="30">
        <v>-61.6</v>
      </c>
      <c r="F29" s="26">
        <v>0</v>
      </c>
      <c r="G29" s="30">
        <v>-30.8</v>
      </c>
      <c r="H29" s="30">
        <v>0</v>
      </c>
      <c r="I29" s="30">
        <v>0</v>
      </c>
      <c r="J29" s="30">
        <v>0</v>
      </c>
      <c r="K29" s="30">
        <f t="shared" si="7"/>
        <v>-492.80000000000007</v>
      </c>
      <c r="L29"/>
      <c r="M29"/>
      <c r="N29"/>
    </row>
    <row r="30" spans="1:14" ht="16.5" customHeight="1">
      <c r="A30" s="25" t="s">
        <v>21</v>
      </c>
      <c r="B30" s="30">
        <v>-83863.39</v>
      </c>
      <c r="C30" s="30">
        <v>-1206.14</v>
      </c>
      <c r="D30" s="30">
        <v>-18974.62</v>
      </c>
      <c r="E30" s="30">
        <v>-67076.45</v>
      </c>
      <c r="F30" s="26">
        <v>0</v>
      </c>
      <c r="G30" s="30">
        <v>-104725.45</v>
      </c>
      <c r="H30" s="30">
        <v>-19648.96</v>
      </c>
      <c r="I30" s="30">
        <v>-30663.42</v>
      </c>
      <c r="J30" s="30">
        <v>-9459.77</v>
      </c>
      <c r="K30" s="30">
        <f t="shared" si="7"/>
        <v>-335618.2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500985.82999999996</v>
      </c>
      <c r="C45" s="27">
        <f aca="true" t="shared" si="11" ref="C45:J45">IF(C17+C25+C46&lt;0,0,C17+C25+C46)</f>
        <v>635864.73</v>
      </c>
      <c r="D45" s="27">
        <f t="shared" si="11"/>
        <v>763269.9299999999</v>
      </c>
      <c r="E45" s="27">
        <f t="shared" si="11"/>
        <v>451524.54</v>
      </c>
      <c r="F45" s="27">
        <f t="shared" si="11"/>
        <v>542233.18</v>
      </c>
      <c r="G45" s="27">
        <f t="shared" si="11"/>
        <v>602372.8200000001</v>
      </c>
      <c r="H45" s="27">
        <f t="shared" si="11"/>
        <v>533529.8400000001</v>
      </c>
      <c r="I45" s="27">
        <f t="shared" si="11"/>
        <v>695468.2399999999</v>
      </c>
      <c r="J45" s="27">
        <f t="shared" si="11"/>
        <v>179867.43000000002</v>
      </c>
      <c r="K45" s="20">
        <f>SUM(B45:J45)</f>
        <v>4905116.54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500985.82</v>
      </c>
      <c r="C51" s="10">
        <f t="shared" si="13"/>
        <v>635864.72</v>
      </c>
      <c r="D51" s="10">
        <f t="shared" si="13"/>
        <v>763269.93</v>
      </c>
      <c r="E51" s="10">
        <f t="shared" si="13"/>
        <v>451524.56</v>
      </c>
      <c r="F51" s="10">
        <f t="shared" si="13"/>
        <v>542233.19</v>
      </c>
      <c r="G51" s="10">
        <f t="shared" si="13"/>
        <v>602372.81</v>
      </c>
      <c r="H51" s="10">
        <f t="shared" si="13"/>
        <v>533529.83</v>
      </c>
      <c r="I51" s="10">
        <f>SUM(I52:I64)</f>
        <v>695468.23</v>
      </c>
      <c r="J51" s="10">
        <f t="shared" si="13"/>
        <v>179867.44</v>
      </c>
      <c r="K51" s="5">
        <f>SUM(K52:K64)</f>
        <v>4905116.530000001</v>
      </c>
      <c r="L51" s="9"/>
    </row>
    <row r="52" spans="1:11" ht="16.5" customHeight="1">
      <c r="A52" s="7" t="s">
        <v>61</v>
      </c>
      <c r="B52" s="8">
        <v>436508.94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436508.94</v>
      </c>
    </row>
    <row r="53" spans="1:11" ht="16.5" customHeight="1">
      <c r="A53" s="7" t="s">
        <v>62</v>
      </c>
      <c r="B53" s="8">
        <v>64476.88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64476.88</v>
      </c>
    </row>
    <row r="54" spans="1:11" ht="16.5" customHeight="1">
      <c r="A54" s="7" t="s">
        <v>4</v>
      </c>
      <c r="B54" s="6">
        <v>0</v>
      </c>
      <c r="C54" s="8">
        <v>635864.72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635864.72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763269.93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763269.93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451524.56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451524.56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542233.19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542233.19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602372.81</v>
      </c>
      <c r="H58" s="6">
        <v>0</v>
      </c>
      <c r="I58" s="6">
        <v>0</v>
      </c>
      <c r="J58" s="6">
        <v>0</v>
      </c>
      <c r="K58" s="5">
        <f t="shared" si="14"/>
        <v>602372.81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533529.83</v>
      </c>
      <c r="I59" s="6">
        <v>0</v>
      </c>
      <c r="J59" s="6">
        <v>0</v>
      </c>
      <c r="K59" s="5">
        <f t="shared" si="14"/>
        <v>533529.83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255167.29</v>
      </c>
      <c r="J61" s="6">
        <v>0</v>
      </c>
      <c r="K61" s="5">
        <f t="shared" si="14"/>
        <v>255167.29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440300.94</v>
      </c>
      <c r="J62" s="6">
        <v>0</v>
      </c>
      <c r="K62" s="5">
        <f t="shared" si="14"/>
        <v>440300.94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179867.44</v>
      </c>
      <c r="K63" s="5">
        <f t="shared" si="14"/>
        <v>179867.44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2020-04-27T18:52:49Z</dcterms:modified>
  <cp:category/>
  <cp:version/>
  <cp:contentType/>
  <cp:contentStatus/>
</cp:coreProperties>
</file>