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<sst xmlns="http://schemas.openxmlformats.org/spreadsheetml/2006/main" count="72" uniqueCount="71">
  <si>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</si>
  <si>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</si>
  <si>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</si>
  <si>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</si>
  <si>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</si>
  <si>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</si>
  <si>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</si>
  <si>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</si>
  <si>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</si>
  <si>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</si>
  <si>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</si>
  <si>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</si>
  <si>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</si>
  <si>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</si>
  <si>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</si>
  <si>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</si>
  <si>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</si>
  <si>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</si>
  <si>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</si>
  <si>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</si>
  <si>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</si>
  <si>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</si>
  <si>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</si>
  <si>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</si>
  <si>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</si>
  <si>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</si>
  <si>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</si>
  <si>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</si>
  <si>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</si>
  <si>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</si>
  <si>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</si>
  <si>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</si>
  <si>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</si>
  <si>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</si>
  <si>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</si>
  <si>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</si>
  <si>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</si>
  <si>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</si>
  <si>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</si>
  <si>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</si>
  <si>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</si>
  <si>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</si>
  <si>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</si>
  <si>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</si>
  <si>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</si>
  <si>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</si>
  <si>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</si>
  <si>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</si>
  <si>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</si>
  <si>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</si>
  <si>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</si>
  <si>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</si>
  <si>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</si>
  <si>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</si>
  <si>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</si>
  <si>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</si>
  <si>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</si>
  <si>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</si>
  <si>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</si>
  <si>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</si>
  <si>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</si>
  <si>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</si>
  <si>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</si>
  <si>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</si>
  <si>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</si>
  <si>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</si>
  <si>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</si>
  <si>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</si>
  <si>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</si>
  <si>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</si>
  <si>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21/04/20 - VENCIMENTO 28/04/20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</si>
</sst>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48836</v>
      </c>
      <c r="C7" s="47">
        <f t="shared" si="0"/>
        <v>36237</v>
      </c>
      <c r="D7" s="47">
        <f t="shared" si="0"/>
        <v>60405</v>
      </c>
      <c r="E7" s="47">
        <f t="shared" si="0"/>
        <v>28470</v>
      </c>
      <c r="F7" s="47">
        <f t="shared" si="0"/>
        <v>38472</v>
      </c>
      <c r="G7" s="47">
        <f t="shared" si="0"/>
        <v>47341</v>
      </c>
      <c r="H7" s="47">
        <f t="shared" si="0"/>
        <v>49224</v>
      </c>
      <c r="I7" s="47">
        <f t="shared" si="0"/>
        <v>63646</v>
      </c>
      <c r="J7" s="47">
        <f t="shared" si="0"/>
        <v>13487</v>
      </c>
      <c r="K7" s="47">
        <f t="shared" si="0"/>
        <v>386118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3519</v>
      </c>
      <c r="C8" s="45">
        <f t="shared" si="1"/>
        <v>2655</v>
      </c>
      <c r="D8" s="45">
        <f t="shared" si="1"/>
        <v>4119</v>
      </c>
      <c r="E8" s="45">
        <f t="shared" si="1"/>
        <v>2135</v>
      </c>
      <c r="F8" s="45">
        <f t="shared" si="1"/>
        <v>2953</v>
      </c>
      <c r="G8" s="45">
        <f t="shared" si="1"/>
        <v>2081</v>
      </c>
      <c r="H8" s="45">
        <f t="shared" si="1"/>
        <v>1848</v>
      </c>
      <c r="I8" s="45">
        <f t="shared" si="1"/>
        <v>3541</v>
      </c>
      <c r="J8" s="45">
        <f t="shared" si="1"/>
        <v>347</v>
      </c>
      <c r="K8" s="38">
        <f>SUM(B8:J8)</f>
        <v>23198</v>
      </c>
      <c r="L8"/>
      <c r="M8"/>
      <c r="N8"/>
    </row>
    <row r="9" spans="1:14" ht="16.5" customHeight="1">
      <c r="A9" s="22" t="s">
        <v>36</v>
      </c>
      <c r="B9" s="45">
        <v>3516</v>
      </c>
      <c r="C9" s="45">
        <v>2655</v>
      </c>
      <c r="D9" s="45">
        <v>4119</v>
      </c>
      <c r="E9" s="45">
        <v>2127</v>
      </c>
      <c r="F9" s="45">
        <v>2953</v>
      </c>
      <c r="G9" s="45">
        <v>2081</v>
      </c>
      <c r="H9" s="45">
        <v>1848</v>
      </c>
      <c r="I9" s="45">
        <v>3541</v>
      </c>
      <c r="J9" s="45">
        <v>347</v>
      </c>
      <c r="K9" s="38">
        <f>SUM(B9:J9)</f>
        <v>23187</v>
      </c>
      <c r="L9"/>
      <c r="M9"/>
      <c r="N9"/>
    </row>
    <row r="10" spans="1:14" ht="16.5" customHeight="1">
      <c r="A10" s="22" t="s">
        <v>35</v>
      </c>
      <c r="B10" s="45">
        <v>3</v>
      </c>
      <c r="C10" s="45">
        <v>0</v>
      </c>
      <c r="D10" s="45">
        <v>0</v>
      </c>
      <c r="E10" s="45">
        <v>8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38">
        <f>SUM(B10:J10)</f>
        <v>11</v>
      </c>
      <c r="L10"/>
      <c r="M10"/>
      <c r="N10"/>
    </row>
    <row r="11" spans="1:14" ht="16.5" customHeight="1">
      <c r="A11" s="44" t="s">
        <v>34</v>
      </c>
      <c r="B11" s="43">
        <v>45317</v>
      </c>
      <c r="C11" s="43">
        <v>33582</v>
      </c>
      <c r="D11" s="43">
        <v>56286</v>
      </c>
      <c r="E11" s="43">
        <v>26335</v>
      </c>
      <c r="F11" s="43">
        <v>35519</v>
      </c>
      <c r="G11" s="43">
        <v>45260</v>
      </c>
      <c r="H11" s="43">
        <v>47376</v>
      </c>
      <c r="I11" s="43">
        <v>60105</v>
      </c>
      <c r="J11" s="43">
        <v>13140</v>
      </c>
      <c r="K11" s="38">
        <f>SUM(B11:J11)</f>
        <v>362920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1.633627076782345</v>
      </c>
      <c r="C15" s="39">
        <v>2.207385268573718</v>
      </c>
      <c r="D15" s="39">
        <v>1.608852834781031</v>
      </c>
      <c r="E15" s="39">
        <v>2.395152218790881</v>
      </c>
      <c r="F15" s="39">
        <v>1.861406451060305</v>
      </c>
      <c r="G15" s="39">
        <v>2.036446756179729</v>
      </c>
      <c r="H15" s="39">
        <v>1.800297696620172</v>
      </c>
      <c r="I15" s="39">
        <v>1.747261218194594</v>
      </c>
      <c r="J15" s="39">
        <v>1.836643462807921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310452.95</v>
      </c>
      <c r="C17" s="36">
        <f t="shared" si="2"/>
        <v>327113.57</v>
      </c>
      <c r="D17" s="36">
        <f t="shared" si="2"/>
        <v>426916.55</v>
      </c>
      <c r="E17" s="36">
        <f t="shared" si="2"/>
        <v>272983.2</v>
      </c>
      <c r="F17" s="36">
        <f t="shared" si="2"/>
        <v>297101.41</v>
      </c>
      <c r="G17" s="36">
        <f t="shared" si="2"/>
        <v>387429.19</v>
      </c>
      <c r="H17" s="36">
        <f t="shared" si="2"/>
        <v>293946.72</v>
      </c>
      <c r="I17" s="36">
        <f t="shared" si="2"/>
        <v>402663.39</v>
      </c>
      <c r="J17" s="36">
        <f t="shared" si="2"/>
        <v>98711.81</v>
      </c>
      <c r="K17" s="36">
        <f aca="true" t="shared" si="3" ref="K17:K22">SUM(B17:J17)</f>
        <v>2817318.79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166081.47</v>
      </c>
      <c r="C18" s="30">
        <f t="shared" si="4"/>
        <v>135276.34</v>
      </c>
      <c r="D18" s="30">
        <f t="shared" si="4"/>
        <v>249792.8</v>
      </c>
      <c r="E18" s="30">
        <f t="shared" si="4"/>
        <v>102497.69</v>
      </c>
      <c r="F18" s="30">
        <f t="shared" si="4"/>
        <v>146474.45</v>
      </c>
      <c r="G18" s="30">
        <f t="shared" si="4"/>
        <v>182239.18</v>
      </c>
      <c r="H18" s="30">
        <f t="shared" si="4"/>
        <v>151048.77</v>
      </c>
      <c r="I18" s="30">
        <f t="shared" si="4"/>
        <v>197149.85</v>
      </c>
      <c r="J18" s="30">
        <f t="shared" si="4"/>
        <v>47332.63</v>
      </c>
      <c r="K18" s="30">
        <f t="shared" si="3"/>
        <v>1377893.18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105233.72</v>
      </c>
      <c r="C19" s="30">
        <f t="shared" si="5"/>
        <v>163330.66</v>
      </c>
      <c r="D19" s="30">
        <f t="shared" si="5"/>
        <v>152087.05</v>
      </c>
      <c r="E19" s="30">
        <f t="shared" si="5"/>
        <v>142999.88</v>
      </c>
      <c r="F19" s="30">
        <f t="shared" si="5"/>
        <v>126174.04</v>
      </c>
      <c r="G19" s="30">
        <f t="shared" si="5"/>
        <v>188881.21</v>
      </c>
      <c r="H19" s="30">
        <f t="shared" si="5"/>
        <v>120883.98</v>
      </c>
      <c r="I19" s="30">
        <f t="shared" si="5"/>
        <v>147322.44</v>
      </c>
      <c r="J19" s="30">
        <f t="shared" si="5"/>
        <v>39600.54</v>
      </c>
      <c r="K19" s="30">
        <f t="shared" si="3"/>
        <v>1186513.52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-15470.4</v>
      </c>
      <c r="C25" s="30">
        <f t="shared" si="6"/>
        <v>-11682</v>
      </c>
      <c r="D25" s="30">
        <f t="shared" si="6"/>
        <v>-36749.759999999995</v>
      </c>
      <c r="E25" s="30">
        <f t="shared" si="6"/>
        <v>-9358.8</v>
      </c>
      <c r="F25" s="30">
        <f t="shared" si="6"/>
        <v>-12993.2</v>
      </c>
      <c r="G25" s="30">
        <f t="shared" si="6"/>
        <v>-9156.4</v>
      </c>
      <c r="H25" s="30">
        <f t="shared" si="6"/>
        <v>-8131.2</v>
      </c>
      <c r="I25" s="30">
        <f t="shared" si="6"/>
        <v>-15580.4</v>
      </c>
      <c r="J25" s="30">
        <f t="shared" si="6"/>
        <v>-6918.9800000000005</v>
      </c>
      <c r="K25" s="30">
        <f aca="true" t="shared" si="7" ref="K25:K33">SUM(B25:J25)</f>
        <v>-126041.13999999997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-15470.4</v>
      </c>
      <c r="C26" s="30">
        <f t="shared" si="8"/>
        <v>-11682</v>
      </c>
      <c r="D26" s="30">
        <f t="shared" si="8"/>
        <v>-18123.6</v>
      </c>
      <c r="E26" s="30">
        <f t="shared" si="8"/>
        <v>-9358.8</v>
      </c>
      <c r="F26" s="30">
        <f t="shared" si="8"/>
        <v>-12993.2</v>
      </c>
      <c r="G26" s="30">
        <f t="shared" si="8"/>
        <v>-9156.4</v>
      </c>
      <c r="H26" s="30">
        <f t="shared" si="8"/>
        <v>-8131.2</v>
      </c>
      <c r="I26" s="30">
        <f t="shared" si="8"/>
        <v>-15580.4</v>
      </c>
      <c r="J26" s="30">
        <f t="shared" si="8"/>
        <v>-1526.8</v>
      </c>
      <c r="K26" s="30">
        <f t="shared" si="7"/>
        <v>-102022.79999999999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-15470.4</v>
      </c>
      <c r="C27" s="30">
        <f aca="true" t="shared" si="9" ref="C27:J27">-ROUND((C9)*$E$3,2)</f>
        <v>-11682</v>
      </c>
      <c r="D27" s="30">
        <f t="shared" si="9"/>
        <v>-18123.6</v>
      </c>
      <c r="E27" s="30">
        <f t="shared" si="9"/>
        <v>-9358.8</v>
      </c>
      <c r="F27" s="30">
        <f t="shared" si="9"/>
        <v>-12993.2</v>
      </c>
      <c r="G27" s="30">
        <f t="shared" si="9"/>
        <v>-9156.4</v>
      </c>
      <c r="H27" s="30">
        <f t="shared" si="9"/>
        <v>-8131.2</v>
      </c>
      <c r="I27" s="30">
        <f t="shared" si="9"/>
        <v>-15580.4</v>
      </c>
      <c r="J27" s="30">
        <f t="shared" si="9"/>
        <v>-1526.8</v>
      </c>
      <c r="K27" s="30">
        <f t="shared" si="7"/>
        <v>-102022.79999999999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-18626.16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-5392.18</v>
      </c>
      <c r="K31" s="30">
        <f t="shared" si="7"/>
        <v>-24018.34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30">
        <f t="shared" si="7"/>
        <v>-24018.34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294982.55</v>
      </c>
      <c r="C45" s="27">
        <f aca="true" t="shared" si="11" ref="C45:J45">IF(C17+C25+C46&lt;0,0,C17+C25+C46)</f>
        <v>315431.57</v>
      </c>
      <c r="D45" s="27">
        <f t="shared" si="11"/>
        <v>390166.79</v>
      </c>
      <c r="E45" s="27">
        <f t="shared" si="11"/>
        <v>263624.4</v>
      </c>
      <c r="F45" s="27">
        <f t="shared" si="11"/>
        <v>284108.20999999996</v>
      </c>
      <c r="G45" s="27">
        <f t="shared" si="11"/>
        <v>378272.79</v>
      </c>
      <c r="H45" s="27">
        <f t="shared" si="11"/>
        <v>285815.51999999996</v>
      </c>
      <c r="I45" s="27">
        <f t="shared" si="11"/>
        <v>387082.99</v>
      </c>
      <c r="J45" s="27">
        <f t="shared" si="11"/>
        <v>91792.83</v>
      </c>
      <c r="K45" s="20">
        <f>SUM(B45:J45)</f>
        <v>2691277.6500000004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294982.55</v>
      </c>
      <c r="C51" s="10">
        <f t="shared" si="13"/>
        <v>315431.58</v>
      </c>
      <c r="D51" s="10">
        <f t="shared" si="13"/>
        <v>390166.78</v>
      </c>
      <c r="E51" s="10">
        <f t="shared" si="13"/>
        <v>263624.41</v>
      </c>
      <c r="F51" s="10">
        <f t="shared" si="13"/>
        <v>284108.2</v>
      </c>
      <c r="G51" s="10">
        <f t="shared" si="13"/>
        <v>378272.79</v>
      </c>
      <c r="H51" s="10">
        <f t="shared" si="13"/>
        <v>285815.52</v>
      </c>
      <c r="I51" s="10">
        <f>SUM(I52:I64)</f>
        <v>387082.99</v>
      </c>
      <c r="J51" s="10">
        <f t="shared" si="13"/>
        <v>91792.82</v>
      </c>
      <c r="K51" s="5">
        <f>SUM(K52:K64)</f>
        <v>2691277.6399999997</v>
      </c>
      <c r="L51" s="9"/>
    </row>
    <row r="52" spans="1:11" ht="16.5" customHeight="1">
      <c r="A52" s="7" t="s">
        <v>61</v>
      </c>
      <c r="B52" s="8">
        <v>256487.33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256487.33</v>
      </c>
    </row>
    <row r="53" spans="1:11" ht="16.5" customHeight="1">
      <c r="A53" s="7" t="s">
        <v>62</v>
      </c>
      <c r="B53" s="8">
        <v>38495.22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38495.22</v>
      </c>
    </row>
    <row r="54" spans="1:11" ht="16.5" customHeight="1">
      <c r="A54" s="7" t="s">
        <v>4</v>
      </c>
      <c r="B54" s="6">
        <v>0</v>
      </c>
      <c r="C54" s="8">
        <v>315431.58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315431.58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390166.78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390166.78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263624.41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263624.41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284108.2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284108.2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378272.79</v>
      </c>
      <c r="H58" s="6">
        <v>0</v>
      </c>
      <c r="I58" s="6">
        <v>0</v>
      </c>
      <c r="J58" s="6">
        <v>0</v>
      </c>
      <c r="K58" s="5">
        <f t="shared" si="14"/>
        <v>378272.79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285815.52</v>
      </c>
      <c r="I59" s="6">
        <v>0</v>
      </c>
      <c r="J59" s="6">
        <v>0</v>
      </c>
      <c r="K59" s="5">
        <f t="shared" si="14"/>
        <v>285815.52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134356.51</v>
      </c>
      <c r="J61" s="6">
        <v>0</v>
      </c>
      <c r="K61" s="5">
        <f t="shared" si="14"/>
        <v>134356.51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252726.48</v>
      </c>
      <c r="J62" s="6">
        <v>0</v>
      </c>
      <c r="K62" s="5">
        <f t="shared" si="14"/>
        <v>252726.48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91792.82</v>
      </c>
      <c r="K63" s="5">
        <f t="shared" si="14"/>
        <v>91792.82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2020-04-27T18:53:34Z</dcterms:modified>
  <cp:category/>
  <cp:version/>
  <cp:contentType/>
  <cp:contentStatus/>
</cp:coreProperties>
</file>