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<sst xmlns="http://schemas.openxmlformats.org/spreadsheetml/2006/main" count="72" uniqueCount="71">
  <si>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</si>
  <si>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</si>
  <si>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</si>
  <si>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</si>
  <si>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</si>
  <si>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</si>
  <si>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</si>
  <si>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</si>
  <si>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</si>
  <si>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</si>
  <si>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</si>
  <si>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</si>
  <si>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</si>
  <si>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</si>
  <si>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</si>
  <si>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</si>
  <si>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</si>
  <si>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</si>
  <si>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</si>
  <si>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</si>
  <si>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</si>
  <si>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</si>
  <si>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</si>
  <si>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</si>
  <si>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</si>
  <si>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</si>
  <si>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</si>
  <si>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</si>
  <si>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</si>
  <si>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</si>
  <si>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</si>
  <si>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</si>
  <si>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</si>
  <si>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</si>
  <si>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</si>
  <si>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</si>
  <si>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</si>
  <si>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</si>
  <si>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</si>
  <si>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</si>
  <si>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</si>
  <si>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</si>
  <si>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</si>
  <si>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</si>
  <si>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</si>
  <si>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</si>
  <si>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</si>
  <si>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</si>
  <si>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</si>
  <si>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</si>
  <si>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</si>
  <si>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</si>
  <si>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</si>
  <si>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</si>
  <si>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</si>
  <si>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</si>
  <si>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</si>
  <si>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</si>
  <si>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</si>
  <si>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</si>
  <si>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</si>
  <si>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</si>
  <si>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</si>
  <si>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</si>
  <si>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</si>
  <si>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</si>
  <si>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</si>
  <si>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</si>
  <si>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</si>
  <si>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</si>
  <si>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27/04/20 - VENCIMENTO 05/05/20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</si>
</sst>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120750</v>
      </c>
      <c r="C7" s="47">
        <f t="shared" si="0"/>
        <v>94436</v>
      </c>
      <c r="D7" s="47">
        <f t="shared" si="0"/>
        <v>144780</v>
      </c>
      <c r="E7" s="47">
        <f t="shared" si="0"/>
        <v>76004</v>
      </c>
      <c r="F7" s="47">
        <f t="shared" si="0"/>
        <v>87202</v>
      </c>
      <c r="G7" s="47">
        <f t="shared" si="0"/>
        <v>103568</v>
      </c>
      <c r="H7" s="47">
        <f t="shared" si="0"/>
        <v>110689</v>
      </c>
      <c r="I7" s="47">
        <f t="shared" si="0"/>
        <v>145270</v>
      </c>
      <c r="J7" s="47">
        <f t="shared" si="0"/>
        <v>33644</v>
      </c>
      <c r="K7" s="47">
        <f t="shared" si="0"/>
        <v>916343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7845</v>
      </c>
      <c r="C8" s="45">
        <f t="shared" si="1"/>
        <v>6064</v>
      </c>
      <c r="D8" s="45">
        <f t="shared" si="1"/>
        <v>8303</v>
      </c>
      <c r="E8" s="45">
        <f t="shared" si="1"/>
        <v>4663</v>
      </c>
      <c r="F8" s="45">
        <f t="shared" si="1"/>
        <v>6109</v>
      </c>
      <c r="G8" s="45">
        <f t="shared" si="1"/>
        <v>3938</v>
      </c>
      <c r="H8" s="45">
        <f t="shared" si="1"/>
        <v>3811</v>
      </c>
      <c r="I8" s="45">
        <f t="shared" si="1"/>
        <v>7497</v>
      </c>
      <c r="J8" s="45">
        <f t="shared" si="1"/>
        <v>841</v>
      </c>
      <c r="K8" s="38">
        <f>SUM(B8:J8)</f>
        <v>49071</v>
      </c>
      <c r="L8"/>
      <c r="M8"/>
      <c r="N8"/>
    </row>
    <row r="9" spans="1:14" ht="16.5" customHeight="1">
      <c r="A9" s="22" t="s">
        <v>36</v>
      </c>
      <c r="B9" s="45">
        <v>7842</v>
      </c>
      <c r="C9" s="45">
        <v>6064</v>
      </c>
      <c r="D9" s="45">
        <v>8303</v>
      </c>
      <c r="E9" s="45">
        <v>4654</v>
      </c>
      <c r="F9" s="45">
        <v>6105</v>
      </c>
      <c r="G9" s="45">
        <v>3938</v>
      </c>
      <c r="H9" s="45">
        <v>3811</v>
      </c>
      <c r="I9" s="45">
        <v>7495</v>
      </c>
      <c r="J9" s="45">
        <v>841</v>
      </c>
      <c r="K9" s="38">
        <f>SUM(B9:J9)</f>
        <v>49053</v>
      </c>
      <c r="L9"/>
      <c r="M9"/>
      <c r="N9"/>
    </row>
    <row r="10" spans="1:14" ht="16.5" customHeight="1">
      <c r="A10" s="22" t="s">
        <v>35</v>
      </c>
      <c r="B10" s="45">
        <v>3</v>
      </c>
      <c r="C10" s="45">
        <v>0</v>
      </c>
      <c r="D10" s="45">
        <v>0</v>
      </c>
      <c r="E10" s="45">
        <v>9</v>
      </c>
      <c r="F10" s="45">
        <v>4</v>
      </c>
      <c r="G10" s="45">
        <v>0</v>
      </c>
      <c r="H10" s="45">
        <v>0</v>
      </c>
      <c r="I10" s="45">
        <v>2</v>
      </c>
      <c r="J10" s="45">
        <v>0</v>
      </c>
      <c r="K10" s="38">
        <f>SUM(B10:J10)</f>
        <v>18</v>
      </c>
      <c r="L10"/>
      <c r="M10"/>
      <c r="N10"/>
    </row>
    <row r="11" spans="1:14" ht="16.5" customHeight="1">
      <c r="A11" s="44" t="s">
        <v>34</v>
      </c>
      <c r="B11" s="43">
        <v>112905</v>
      </c>
      <c r="C11" s="43">
        <v>88372</v>
      </c>
      <c r="D11" s="43">
        <v>136477</v>
      </c>
      <c r="E11" s="43">
        <v>71341</v>
      </c>
      <c r="F11" s="43">
        <v>81093</v>
      </c>
      <c r="G11" s="43">
        <v>99630</v>
      </c>
      <c r="H11" s="43">
        <v>106878</v>
      </c>
      <c r="I11" s="43">
        <v>137773</v>
      </c>
      <c r="J11" s="43">
        <v>32803</v>
      </c>
      <c r="K11" s="38">
        <f>SUM(B11:J11)</f>
        <v>867272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1.433646568601124</v>
      </c>
      <c r="C15" s="39">
        <v>1.842881204560254</v>
      </c>
      <c r="D15" s="39">
        <v>1.378812232938951</v>
      </c>
      <c r="E15" s="39">
        <v>1.919180299072909</v>
      </c>
      <c r="F15" s="39">
        <v>1.658472863682838</v>
      </c>
      <c r="G15" s="39">
        <v>1.805659794132934</v>
      </c>
      <c r="H15" s="39">
        <v>1.631081756282825</v>
      </c>
      <c r="I15" s="39">
        <v>1.576227539505525</v>
      </c>
      <c r="J15" s="39">
        <v>1.613528724148599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627859.85</v>
      </c>
      <c r="C17" s="36">
        <f t="shared" si="2"/>
        <v>678194.12</v>
      </c>
      <c r="D17" s="36">
        <f t="shared" si="2"/>
        <v>850543.6199999999</v>
      </c>
      <c r="E17" s="36">
        <f t="shared" si="2"/>
        <v>552630.17</v>
      </c>
      <c r="F17" s="36">
        <f t="shared" si="2"/>
        <v>575072.83</v>
      </c>
      <c r="G17" s="36">
        <f t="shared" si="2"/>
        <v>736198.31</v>
      </c>
      <c r="H17" s="36">
        <f t="shared" si="2"/>
        <v>576027.64</v>
      </c>
      <c r="I17" s="36">
        <f t="shared" si="2"/>
        <v>767475.13</v>
      </c>
      <c r="J17" s="36">
        <f t="shared" si="2"/>
        <v>202293.82</v>
      </c>
      <c r="K17" s="36">
        <f aca="true" t="shared" si="3" ref="K17:K22">SUM(B17:J17)</f>
        <v>5566295.49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410646.6</v>
      </c>
      <c r="C18" s="30">
        <f t="shared" si="4"/>
        <v>352539.03</v>
      </c>
      <c r="D18" s="30">
        <f t="shared" si="4"/>
        <v>598708.73</v>
      </c>
      <c r="E18" s="30">
        <f t="shared" si="4"/>
        <v>273629.6</v>
      </c>
      <c r="F18" s="30">
        <f t="shared" si="4"/>
        <v>332004.17</v>
      </c>
      <c r="G18" s="30">
        <f t="shared" si="4"/>
        <v>398685.02</v>
      </c>
      <c r="H18" s="30">
        <f t="shared" si="4"/>
        <v>339660.27</v>
      </c>
      <c r="I18" s="30">
        <f t="shared" si="4"/>
        <v>449988.35</v>
      </c>
      <c r="J18" s="30">
        <f t="shared" si="4"/>
        <v>118073.62</v>
      </c>
      <c r="K18" s="30">
        <f t="shared" si="3"/>
        <v>3273935.39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178075.49</v>
      </c>
      <c r="C19" s="30">
        <f t="shared" si="5"/>
        <v>297148.52</v>
      </c>
      <c r="D19" s="30">
        <f t="shared" si="5"/>
        <v>226798.19</v>
      </c>
      <c r="E19" s="30">
        <f t="shared" si="5"/>
        <v>251514.94</v>
      </c>
      <c r="F19" s="30">
        <f t="shared" si="5"/>
        <v>218615.74</v>
      </c>
      <c r="G19" s="30">
        <f t="shared" si="5"/>
        <v>321204.49</v>
      </c>
      <c r="H19" s="30">
        <f t="shared" si="5"/>
        <v>214353.4</v>
      </c>
      <c r="I19" s="30">
        <f t="shared" si="5"/>
        <v>259295.68</v>
      </c>
      <c r="J19" s="30">
        <f t="shared" si="5"/>
        <v>72441.56</v>
      </c>
      <c r="K19" s="30">
        <f t="shared" si="3"/>
        <v>2039448.0099999998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-172820.51</v>
      </c>
      <c r="C25" s="30">
        <f t="shared" si="6"/>
        <v>-28571.119999999995</v>
      </c>
      <c r="D25" s="30">
        <f t="shared" si="6"/>
        <v>-89910.34</v>
      </c>
      <c r="E25" s="30">
        <f t="shared" si="6"/>
        <v>-136657.33</v>
      </c>
      <c r="F25" s="30">
        <f t="shared" si="6"/>
        <v>-26862</v>
      </c>
      <c r="G25" s="30">
        <f t="shared" si="6"/>
        <v>-206996.19999999998</v>
      </c>
      <c r="H25" s="30">
        <f t="shared" si="6"/>
        <v>-49856.57</v>
      </c>
      <c r="I25" s="30">
        <f t="shared" si="6"/>
        <v>-84614.11</v>
      </c>
      <c r="J25" s="30">
        <f t="shared" si="6"/>
        <v>-25022.51</v>
      </c>
      <c r="K25" s="30">
        <f aca="true" t="shared" si="7" ref="K25:K33">SUM(B25:J25)</f>
        <v>-821310.6899999998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-172820.51</v>
      </c>
      <c r="C26" s="30">
        <f t="shared" si="8"/>
        <v>-28571.119999999995</v>
      </c>
      <c r="D26" s="30">
        <f t="shared" si="8"/>
        <v>-71284.18</v>
      </c>
      <c r="E26" s="30">
        <f t="shared" si="8"/>
        <v>-136657.33</v>
      </c>
      <c r="F26" s="30">
        <f t="shared" si="8"/>
        <v>-26862</v>
      </c>
      <c r="G26" s="30">
        <f t="shared" si="8"/>
        <v>-206996.19999999998</v>
      </c>
      <c r="H26" s="30">
        <f t="shared" si="8"/>
        <v>-49856.57</v>
      </c>
      <c r="I26" s="30">
        <f t="shared" si="8"/>
        <v>-84614.11</v>
      </c>
      <c r="J26" s="30">
        <f t="shared" si="8"/>
        <v>-19630.329999999998</v>
      </c>
      <c r="K26" s="30">
        <f t="shared" si="7"/>
        <v>-797292.3499999999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-34504.8</v>
      </c>
      <c r="C27" s="30">
        <f aca="true" t="shared" si="9" ref="C27:J27">-ROUND((C9)*$E$3,2)</f>
        <v>-26681.6</v>
      </c>
      <c r="D27" s="30">
        <f t="shared" si="9"/>
        <v>-36533.2</v>
      </c>
      <c r="E27" s="30">
        <f t="shared" si="9"/>
        <v>-20477.6</v>
      </c>
      <c r="F27" s="30">
        <f t="shared" si="9"/>
        <v>-26862</v>
      </c>
      <c r="G27" s="30">
        <f t="shared" si="9"/>
        <v>-17327.2</v>
      </c>
      <c r="H27" s="30">
        <f t="shared" si="9"/>
        <v>-16768.4</v>
      </c>
      <c r="I27" s="30">
        <f t="shared" si="9"/>
        <v>-32978</v>
      </c>
      <c r="J27" s="30">
        <f t="shared" si="9"/>
        <v>-3700.4</v>
      </c>
      <c r="K27" s="30">
        <f t="shared" si="7"/>
        <v>-215833.2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-338.8</v>
      </c>
      <c r="C29" s="30">
        <v>-61.6</v>
      </c>
      <c r="D29" s="30">
        <v>-30.8</v>
      </c>
      <c r="E29" s="30">
        <v>-154</v>
      </c>
      <c r="F29" s="26">
        <v>0</v>
      </c>
      <c r="G29" s="30">
        <v>-61.6</v>
      </c>
      <c r="H29" s="30">
        <v>-24.82</v>
      </c>
      <c r="I29" s="30">
        <v>-38.74</v>
      </c>
      <c r="J29" s="30">
        <v>-11.95</v>
      </c>
      <c r="K29" s="30">
        <f t="shared" si="7"/>
        <v>-722.3100000000002</v>
      </c>
      <c r="L29"/>
      <c r="M29"/>
      <c r="N29"/>
    </row>
    <row r="30" spans="1:14" ht="16.5" customHeight="1">
      <c r="A30" s="25" t="s">
        <v>21</v>
      </c>
      <c r="B30" s="30">
        <v>-137976.91</v>
      </c>
      <c r="C30" s="30">
        <v>-1827.92</v>
      </c>
      <c r="D30" s="30">
        <v>-34720.18</v>
      </c>
      <c r="E30" s="30">
        <v>-116025.73</v>
      </c>
      <c r="F30" s="26">
        <v>0</v>
      </c>
      <c r="G30" s="30">
        <v>-189607.4</v>
      </c>
      <c r="H30" s="30">
        <v>-33063.35</v>
      </c>
      <c r="I30" s="30">
        <v>-51597.37</v>
      </c>
      <c r="J30" s="30">
        <v>-15917.98</v>
      </c>
      <c r="K30" s="30">
        <f t="shared" si="7"/>
        <v>-580736.84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455039.33999999997</v>
      </c>
      <c r="C45" s="27">
        <f aca="true" t="shared" si="11" ref="C45:J45">IF(C17+C25+C46&lt;0,0,C17+C25+C46)</f>
        <v>649623</v>
      </c>
      <c r="D45" s="27">
        <f t="shared" si="11"/>
        <v>760633.2799999999</v>
      </c>
      <c r="E45" s="27">
        <f t="shared" si="11"/>
        <v>415972.8400000001</v>
      </c>
      <c r="F45" s="27">
        <f t="shared" si="11"/>
        <v>548210.83</v>
      </c>
      <c r="G45" s="27">
        <f t="shared" si="11"/>
        <v>529202.1100000001</v>
      </c>
      <c r="H45" s="27">
        <f t="shared" si="11"/>
        <v>526171.0700000001</v>
      </c>
      <c r="I45" s="27">
        <f t="shared" si="11"/>
        <v>682861.02</v>
      </c>
      <c r="J45" s="27">
        <f t="shared" si="11"/>
        <v>177271.31</v>
      </c>
      <c r="K45" s="20">
        <f>SUM(B45:J45)</f>
        <v>4744984.8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455039.34</v>
      </c>
      <c r="C51" s="10">
        <f t="shared" si="13"/>
        <v>649623.01</v>
      </c>
      <c r="D51" s="10">
        <f t="shared" si="13"/>
        <v>760633.29</v>
      </c>
      <c r="E51" s="10">
        <f t="shared" si="13"/>
        <v>415972.84</v>
      </c>
      <c r="F51" s="10">
        <f t="shared" si="13"/>
        <v>548210.83</v>
      </c>
      <c r="G51" s="10">
        <f t="shared" si="13"/>
        <v>529202.11</v>
      </c>
      <c r="H51" s="10">
        <f t="shared" si="13"/>
        <v>526171.06</v>
      </c>
      <c r="I51" s="10">
        <f>SUM(I52:I64)</f>
        <v>682861.02</v>
      </c>
      <c r="J51" s="10">
        <f t="shared" si="13"/>
        <v>177271.3</v>
      </c>
      <c r="K51" s="5">
        <f>SUM(K52:K64)</f>
        <v>4744984.8</v>
      </c>
      <c r="L51" s="9"/>
    </row>
    <row r="52" spans="1:11" ht="16.5" customHeight="1">
      <c r="A52" s="7" t="s">
        <v>61</v>
      </c>
      <c r="B52" s="8">
        <v>396293.76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396293.76</v>
      </c>
    </row>
    <row r="53" spans="1:11" ht="16.5" customHeight="1">
      <c r="A53" s="7" t="s">
        <v>62</v>
      </c>
      <c r="B53" s="8">
        <v>58745.58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58745.58</v>
      </c>
    </row>
    <row r="54" spans="1:11" ht="16.5" customHeight="1">
      <c r="A54" s="7" t="s">
        <v>4</v>
      </c>
      <c r="B54" s="6">
        <v>0</v>
      </c>
      <c r="C54" s="8">
        <v>649623.01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649623.01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760633.29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760633.29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415972.84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415972.84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548210.83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548210.83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529202.11</v>
      </c>
      <c r="H58" s="6">
        <v>0</v>
      </c>
      <c r="I58" s="6">
        <v>0</v>
      </c>
      <c r="J58" s="6">
        <v>0</v>
      </c>
      <c r="K58" s="5">
        <f t="shared" si="14"/>
        <v>529202.11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526171.06</v>
      </c>
      <c r="I59" s="6">
        <v>0</v>
      </c>
      <c r="J59" s="6">
        <v>0</v>
      </c>
      <c r="K59" s="5">
        <f t="shared" si="14"/>
        <v>526171.06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216603.52</v>
      </c>
      <c r="J61" s="6">
        <v>0</v>
      </c>
      <c r="K61" s="5">
        <f t="shared" si="14"/>
        <v>216603.52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466257.5</v>
      </c>
      <c r="J62" s="6">
        <v>0</v>
      </c>
      <c r="K62" s="5">
        <f t="shared" si="14"/>
        <v>466257.5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177271.3</v>
      </c>
      <c r="K63" s="5">
        <f t="shared" si="14"/>
        <v>177271.3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2020-05-04T20:13:43Z</dcterms:modified>
  <cp:category/>
  <cp:version/>
  <cp:contentType/>
  <cp:contentStatus/>
</cp:coreProperties>
</file>