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<sst xmlns="http://schemas.openxmlformats.org/spreadsheetml/2006/main" count="77" uniqueCount="74">
  <si>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</si>
  <si>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</si>
  <si>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</si>
  <si>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</si>
  <si>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</si>
  <si>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</si>
  <si>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</si>
  <si>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</si>
  <si>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</si>
  <si>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</si>
  <si>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</si>
  <si>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</si>
  <si>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</si>
  <si>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</si>
  <si>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</si>
  <si>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</si>
  <si>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</si>
  <si>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</si>
  <si>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</si>
  <si>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</si>
  <si>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</si>
  <si>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</si>
  <si>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</si>
  <si>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</si>
  <si>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</si>
  <si>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</si>
  <si>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</si>
  <si>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</si>
  <si>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</si>
  <si>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</si>
  <si>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</si>
  <si>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</si>
  <si>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</si>
  <si>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</si>
  <si>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</si>
  <si>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</si>
  <si>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</si>
  <si>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</si>
  <si>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</si>
  <si>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</si>
  <si>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</si>
  <si>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</si>
  <si>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</si>
  <si>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</si>
  <si>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</si>
  <si>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</si>
  <si>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</si>
  <si>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</si>
  <si>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</si>
  <si>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</si>
  <si>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</si>
  <si>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</si>
  <si>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</si>
  <si>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</si>
  <si>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</si>
  <si>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</si>
  <si>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</si>
  <si>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</si>
  <si>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</si>
  <si>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</si>
  <si>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</si>
  <si>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</si>
  <si>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</si>
  <si>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</si>
  <si>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</si>
  <si>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</si>
  <si>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</si>
  <si>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</si>
  <si>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</si>
  <si>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</si>
  <si>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</si>
  <si>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13/04/20 - VENCIMENTO 20/04/20</t>
  </si>
  <si>
    <t>Nota: (1) Revisão de revisão de remuneração, período de 08 a 13/04/20, em conformidade à Portaria 81/20 - SMT.GAB.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</si>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</sst>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61</xdr:row>
      <xdr:rowOff>0</xdr:rowOff>
    </xdr:from>
    <xdr:to>
      <xdr:col>6</xdr:col>
      <xdr:colOff>914400</xdr:colOff>
      <xdr:row>62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479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914400</xdr:colOff>
      <xdr:row>62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479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168192</v>
      </c>
      <c r="C7" s="9">
        <f t="shared" si="0"/>
        <v>115483</v>
      </c>
      <c r="D7" s="9">
        <f t="shared" si="0"/>
        <v>130330</v>
      </c>
      <c r="E7" s="9">
        <f t="shared" si="0"/>
        <v>25995</v>
      </c>
      <c r="F7" s="9">
        <f t="shared" si="0"/>
        <v>78270</v>
      </c>
      <c r="G7" s="9">
        <f t="shared" si="0"/>
        <v>149073</v>
      </c>
      <c r="H7" s="9">
        <f t="shared" si="0"/>
        <v>21665</v>
      </c>
      <c r="I7" s="9">
        <f t="shared" si="0"/>
        <v>102658</v>
      </c>
      <c r="J7" s="9">
        <f t="shared" si="0"/>
        <v>96743</v>
      </c>
      <c r="K7" s="9">
        <f t="shared" si="0"/>
        <v>152393</v>
      </c>
      <c r="L7" s="9">
        <f t="shared" si="0"/>
        <v>116293</v>
      </c>
      <c r="M7" s="9">
        <f t="shared" si="0"/>
        <v>44316</v>
      </c>
      <c r="N7" s="9">
        <f t="shared" si="0"/>
        <v>32122</v>
      </c>
      <c r="O7" s="9">
        <f t="shared" si="0"/>
        <v>1233533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8809</v>
      </c>
      <c r="C8" s="11">
        <f t="shared" si="1"/>
        <v>6930</v>
      </c>
      <c r="D8" s="11">
        <f t="shared" si="1"/>
        <v>5679</v>
      </c>
      <c r="E8" s="11">
        <f t="shared" si="1"/>
        <v>1026</v>
      </c>
      <c r="F8" s="11">
        <f t="shared" si="1"/>
        <v>3391</v>
      </c>
      <c r="G8" s="11">
        <f t="shared" si="1"/>
        <v>7053</v>
      </c>
      <c r="H8" s="11">
        <f t="shared" si="1"/>
        <v>996</v>
      </c>
      <c r="I8" s="11">
        <f t="shared" si="1"/>
        <v>6031</v>
      </c>
      <c r="J8" s="11">
        <f t="shared" si="1"/>
        <v>5653</v>
      </c>
      <c r="K8" s="11">
        <f t="shared" si="1"/>
        <v>5764</v>
      </c>
      <c r="L8" s="11">
        <f t="shared" si="1"/>
        <v>4784</v>
      </c>
      <c r="M8" s="11">
        <f t="shared" si="1"/>
        <v>1911</v>
      </c>
      <c r="N8" s="11">
        <f t="shared" si="1"/>
        <v>1746</v>
      </c>
      <c r="O8" s="11">
        <f t="shared" si="1"/>
        <v>59773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8809</v>
      </c>
      <c r="C9" s="11">
        <v>6930</v>
      </c>
      <c r="D9" s="11">
        <v>5679</v>
      </c>
      <c r="E9" s="11">
        <v>1026</v>
      </c>
      <c r="F9" s="11">
        <v>3391</v>
      </c>
      <c r="G9" s="11">
        <v>7053</v>
      </c>
      <c r="H9" s="11">
        <v>995</v>
      </c>
      <c r="I9" s="11">
        <v>6029</v>
      </c>
      <c r="J9" s="11">
        <v>5653</v>
      </c>
      <c r="K9" s="11">
        <v>5762</v>
      </c>
      <c r="L9" s="11">
        <v>4784</v>
      </c>
      <c r="M9" s="11">
        <v>1911</v>
      </c>
      <c r="N9" s="11">
        <v>1746</v>
      </c>
      <c r="O9" s="11">
        <f>SUM(B9:N9)</f>
        <v>59768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2</v>
      </c>
      <c r="L10" s="13">
        <v>0</v>
      </c>
      <c r="M10" s="13">
        <v>0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159383</v>
      </c>
      <c r="C11" s="13">
        <v>108553</v>
      </c>
      <c r="D11" s="13">
        <v>124651</v>
      </c>
      <c r="E11" s="13">
        <v>24969</v>
      </c>
      <c r="F11" s="13">
        <v>74879</v>
      </c>
      <c r="G11" s="13">
        <v>142020</v>
      </c>
      <c r="H11" s="13">
        <v>20669</v>
      </c>
      <c r="I11" s="13">
        <v>96627</v>
      </c>
      <c r="J11" s="13">
        <v>91090</v>
      </c>
      <c r="K11" s="13">
        <v>146629</v>
      </c>
      <c r="L11" s="13">
        <v>111509</v>
      </c>
      <c r="M11" s="13">
        <v>42405</v>
      </c>
      <c r="N11" s="13">
        <v>30376</v>
      </c>
      <c r="O11" s="11">
        <f>SUM(B11:N11)</f>
        <v>1173760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1.707888980412108</v>
      </c>
      <c r="C15" s="19">
        <v>1.824394849868215</v>
      </c>
      <c r="D15" s="19">
        <v>1.443459984122193</v>
      </c>
      <c r="E15" s="19">
        <v>1.480116069270123</v>
      </c>
      <c r="F15" s="19">
        <v>1.9473533589827</v>
      </c>
      <c r="G15" s="19">
        <v>2.829974747696615</v>
      </c>
      <c r="H15" s="19">
        <v>2.077231373554564</v>
      </c>
      <c r="I15" s="19">
        <v>1.826505331839974</v>
      </c>
      <c r="J15" s="19">
        <v>1.483830994924796</v>
      </c>
      <c r="K15" s="19">
        <v>2.133043852284299</v>
      </c>
      <c r="L15" s="19">
        <v>1.542386443002074</v>
      </c>
      <c r="M15" s="19">
        <v>1.559942658079072</v>
      </c>
      <c r="N15" s="19">
        <v>1.521801701803137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715007.76</v>
      </c>
      <c r="C17" s="24">
        <f aca="true" t="shared" si="2" ref="C17:O17">C18+C19+C20+C21+C22+C23</f>
        <v>548400.43</v>
      </c>
      <c r="D17" s="24">
        <f t="shared" si="2"/>
        <v>405063.79999999993</v>
      </c>
      <c r="E17" s="24">
        <f t="shared" si="2"/>
        <v>145608.00000000003</v>
      </c>
      <c r="F17" s="24">
        <f t="shared" si="2"/>
        <v>388614.66000000003</v>
      </c>
      <c r="G17" s="24">
        <f t="shared" si="2"/>
        <v>851788.7500000001</v>
      </c>
      <c r="H17" s="24">
        <f t="shared" si="2"/>
        <v>121075.38</v>
      </c>
      <c r="I17" s="24">
        <f t="shared" si="2"/>
        <v>482193.57</v>
      </c>
      <c r="J17" s="24">
        <f t="shared" si="2"/>
        <v>376222.9</v>
      </c>
      <c r="K17" s="24">
        <f t="shared" si="2"/>
        <v>777722.5000000001</v>
      </c>
      <c r="L17" s="24">
        <f t="shared" si="2"/>
        <v>509720.02999999997</v>
      </c>
      <c r="M17" s="24">
        <f t="shared" si="2"/>
        <v>237224.81</v>
      </c>
      <c r="N17" s="24">
        <f t="shared" si="2"/>
        <v>142075.12</v>
      </c>
      <c r="O17" s="24">
        <f t="shared" si="2"/>
        <v>5700717.710000001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35</v>
      </c>
      <c r="B18" s="22">
        <f aca="true" t="shared" si="3" ref="B18:N18">ROUND(B13*B7,2)</f>
        <v>375774.57</v>
      </c>
      <c r="C18" s="22">
        <f t="shared" si="3"/>
        <v>266477.02</v>
      </c>
      <c r="D18" s="22">
        <f t="shared" si="3"/>
        <v>263683.66</v>
      </c>
      <c r="E18" s="22">
        <f t="shared" si="3"/>
        <v>89971.29</v>
      </c>
      <c r="F18" s="22">
        <f t="shared" si="3"/>
        <v>183480.53</v>
      </c>
      <c r="G18" s="22">
        <f t="shared" si="3"/>
        <v>287278.58</v>
      </c>
      <c r="H18" s="22">
        <f t="shared" si="3"/>
        <v>55980.19</v>
      </c>
      <c r="I18" s="22">
        <f t="shared" si="3"/>
        <v>235004.69</v>
      </c>
      <c r="J18" s="22">
        <f t="shared" si="3"/>
        <v>222905.55</v>
      </c>
      <c r="K18" s="22">
        <f t="shared" si="3"/>
        <v>332125.3</v>
      </c>
      <c r="L18" s="22">
        <f t="shared" si="3"/>
        <v>288453.16</v>
      </c>
      <c r="M18" s="22">
        <f t="shared" si="3"/>
        <v>126987.5</v>
      </c>
      <c r="N18" s="22">
        <f t="shared" si="3"/>
        <v>83183.13</v>
      </c>
      <c r="O18" s="27">
        <f aca="true" t="shared" si="4" ref="O18:O23">SUM(B18:N18)</f>
        <v>2811305.17</v>
      </c>
    </row>
    <row r="19" spans="1:23" ht="18.75" customHeight="1">
      <c r="A19" s="26" t="s">
        <v>36</v>
      </c>
      <c r="B19" s="16">
        <f>IF(B15&lt;&gt;0,ROUND((B15-1)*B18,2),0)</f>
        <v>266006.68</v>
      </c>
      <c r="C19" s="22">
        <f aca="true" t="shared" si="5" ref="C19:N19">IF(C15&lt;&gt;0,ROUND((C15-1)*C18,2),0)</f>
        <v>219682.28</v>
      </c>
      <c r="D19" s="22">
        <f t="shared" si="5"/>
        <v>116933.15</v>
      </c>
      <c r="E19" s="22">
        <f t="shared" si="5"/>
        <v>43196.66</v>
      </c>
      <c r="F19" s="22">
        <f t="shared" si="5"/>
        <v>173820.9</v>
      </c>
      <c r="G19" s="22">
        <f t="shared" si="5"/>
        <v>525712.55</v>
      </c>
      <c r="H19" s="22">
        <f t="shared" si="5"/>
        <v>60303.62</v>
      </c>
      <c r="I19" s="22">
        <f t="shared" si="5"/>
        <v>194232.63</v>
      </c>
      <c r="J19" s="22">
        <f t="shared" si="5"/>
        <v>107848.61</v>
      </c>
      <c r="K19" s="22">
        <f t="shared" si="5"/>
        <v>376312.53</v>
      </c>
      <c r="L19" s="22">
        <f t="shared" si="5"/>
        <v>156453.08</v>
      </c>
      <c r="M19" s="22">
        <f t="shared" si="5"/>
        <v>71105.72</v>
      </c>
      <c r="N19" s="22">
        <f t="shared" si="5"/>
        <v>43405.1</v>
      </c>
      <c r="O19" s="27">
        <f t="shared" si="4"/>
        <v>2355013.5100000007</v>
      </c>
      <c r="W19" s="62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553472.4</v>
      </c>
      <c r="C25" s="31">
        <f>+C26+C28+C39+C40+C43-C44</f>
        <v>430920</v>
      </c>
      <c r="D25" s="31">
        <f t="shared" si="6"/>
        <v>354556.4</v>
      </c>
      <c r="E25" s="31">
        <f t="shared" si="6"/>
        <v>109656.6</v>
      </c>
      <c r="F25" s="31">
        <f t="shared" si="6"/>
        <v>133799.82</v>
      </c>
      <c r="G25" s="31">
        <f t="shared" si="6"/>
        <v>166361.8</v>
      </c>
      <c r="H25" s="31">
        <f t="shared" si="6"/>
        <v>104140</v>
      </c>
      <c r="I25" s="31">
        <f t="shared" si="6"/>
        <v>395662.4</v>
      </c>
      <c r="J25" s="31">
        <f t="shared" si="6"/>
        <v>578687.8</v>
      </c>
      <c r="K25" s="31">
        <f t="shared" si="6"/>
        <v>202044.2</v>
      </c>
      <c r="L25" s="31">
        <f t="shared" si="6"/>
        <v>554009.4</v>
      </c>
      <c r="M25" s="31">
        <f t="shared" si="6"/>
        <v>322452.6</v>
      </c>
      <c r="N25" s="31">
        <f t="shared" si="6"/>
        <v>144450.6</v>
      </c>
      <c r="O25" s="31">
        <f t="shared" si="6"/>
        <v>4050214.0199999996</v>
      </c>
    </row>
    <row r="26" spans="1:15" ht="18.75" customHeight="1">
      <c r="A26" s="26" t="s">
        <v>42</v>
      </c>
      <c r="B26" s="32">
        <f>+B27</f>
        <v>-38759.6</v>
      </c>
      <c r="C26" s="32">
        <f>+C27</f>
        <v>-30492</v>
      </c>
      <c r="D26" s="32">
        <f aca="true" t="shared" si="7" ref="D26:O26">+D27</f>
        <v>-24987.6</v>
      </c>
      <c r="E26" s="32">
        <f t="shared" si="7"/>
        <v>-4514.4</v>
      </c>
      <c r="F26" s="32">
        <f t="shared" si="7"/>
        <v>-14920.4</v>
      </c>
      <c r="G26" s="32">
        <f t="shared" si="7"/>
        <v>-31033.2</v>
      </c>
      <c r="H26" s="32">
        <f t="shared" si="7"/>
        <v>-4378</v>
      </c>
      <c r="I26" s="32">
        <f t="shared" si="7"/>
        <v>-26527.6</v>
      </c>
      <c r="J26" s="32">
        <f t="shared" si="7"/>
        <v>-24873.2</v>
      </c>
      <c r="K26" s="32">
        <f t="shared" si="7"/>
        <v>-25352.8</v>
      </c>
      <c r="L26" s="32">
        <f t="shared" si="7"/>
        <v>-21049.6</v>
      </c>
      <c r="M26" s="32">
        <f t="shared" si="7"/>
        <v>-8408.4</v>
      </c>
      <c r="N26" s="32">
        <f t="shared" si="7"/>
        <v>-7682.4</v>
      </c>
      <c r="O26" s="32">
        <f t="shared" si="7"/>
        <v>-262979.2</v>
      </c>
    </row>
    <row r="27" spans="1:26" ht="18.75" customHeight="1">
      <c r="A27" s="28" t="s">
        <v>43</v>
      </c>
      <c r="B27" s="16">
        <f>ROUND((-B9)*$G$3,2)</f>
        <v>-38759.6</v>
      </c>
      <c r="C27" s="16">
        <f aca="true" t="shared" si="8" ref="C27:N27">ROUND((-C9)*$G$3,2)</f>
        <v>-30492</v>
      </c>
      <c r="D27" s="16">
        <f t="shared" si="8"/>
        <v>-24987.6</v>
      </c>
      <c r="E27" s="16">
        <f t="shared" si="8"/>
        <v>-4514.4</v>
      </c>
      <c r="F27" s="16">
        <f t="shared" si="8"/>
        <v>-14920.4</v>
      </c>
      <c r="G27" s="16">
        <f t="shared" si="8"/>
        <v>-31033.2</v>
      </c>
      <c r="H27" s="16">
        <f t="shared" si="8"/>
        <v>-4378</v>
      </c>
      <c r="I27" s="16">
        <f t="shared" si="8"/>
        <v>-26527.6</v>
      </c>
      <c r="J27" s="16">
        <f t="shared" si="8"/>
        <v>-24873.2</v>
      </c>
      <c r="K27" s="16">
        <f t="shared" si="8"/>
        <v>-25352.8</v>
      </c>
      <c r="L27" s="16">
        <f t="shared" si="8"/>
        <v>-21049.6</v>
      </c>
      <c r="M27" s="16">
        <f t="shared" si="8"/>
        <v>-8408.4</v>
      </c>
      <c r="N27" s="16">
        <f t="shared" si="8"/>
        <v>-7682.4</v>
      </c>
      <c r="O27" s="33">
        <f aca="true" t="shared" si="9" ref="O27:O44">SUM(B27:N27)</f>
        <v>-262979.2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73</v>
      </c>
      <c r="B39" s="36">
        <v>592232</v>
      </c>
      <c r="C39" s="36">
        <v>461412</v>
      </c>
      <c r="D39" s="36">
        <v>379544</v>
      </c>
      <c r="E39" s="36">
        <v>114171</v>
      </c>
      <c r="F39" s="36">
        <v>163290</v>
      </c>
      <c r="G39" s="36">
        <v>197395</v>
      </c>
      <c r="H39" s="36">
        <v>108518</v>
      </c>
      <c r="I39" s="36">
        <v>422190</v>
      </c>
      <c r="J39" s="36">
        <v>603561</v>
      </c>
      <c r="K39" s="36">
        <v>227397</v>
      </c>
      <c r="L39" s="36">
        <v>575059</v>
      </c>
      <c r="M39" s="36">
        <v>330861</v>
      </c>
      <c r="N39" s="36">
        <v>152133</v>
      </c>
      <c r="O39" s="34">
        <f t="shared" si="9"/>
        <v>4327763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1268480.1600000001</v>
      </c>
      <c r="C42" s="37">
        <f aca="true" t="shared" si="11" ref="C42:N42">+C17+C25</f>
        <v>979320.43</v>
      </c>
      <c r="D42" s="37">
        <f t="shared" si="11"/>
        <v>759620.2</v>
      </c>
      <c r="E42" s="37">
        <f t="shared" si="11"/>
        <v>255264.60000000003</v>
      </c>
      <c r="F42" s="37">
        <f t="shared" si="11"/>
        <v>522414.48000000004</v>
      </c>
      <c r="G42" s="37">
        <f t="shared" si="11"/>
        <v>1018150.55</v>
      </c>
      <c r="H42" s="37">
        <f t="shared" si="11"/>
        <v>225215.38</v>
      </c>
      <c r="I42" s="37">
        <f t="shared" si="11"/>
        <v>877855.97</v>
      </c>
      <c r="J42" s="37">
        <f t="shared" si="11"/>
        <v>954910.7000000001</v>
      </c>
      <c r="K42" s="37">
        <f t="shared" si="11"/>
        <v>979766.7000000002</v>
      </c>
      <c r="L42" s="37">
        <f t="shared" si="11"/>
        <v>1063729.43</v>
      </c>
      <c r="M42" s="37">
        <f t="shared" si="11"/>
        <v>559677.4099999999</v>
      </c>
      <c r="N42" s="37">
        <f t="shared" si="11"/>
        <v>286525.72</v>
      </c>
      <c r="O42" s="37">
        <f>SUM(B42:N42)</f>
        <v>9750931.73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-53621.87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-53621.87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-39052.09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-39052.09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1268480.1500000001</v>
      </c>
      <c r="C48" s="52">
        <f t="shared" si="12"/>
        <v>979320.44</v>
      </c>
      <c r="D48" s="52">
        <f t="shared" si="12"/>
        <v>759620.2</v>
      </c>
      <c r="E48" s="52">
        <f t="shared" si="12"/>
        <v>255264.61</v>
      </c>
      <c r="F48" s="52">
        <f t="shared" si="12"/>
        <v>522414.48</v>
      </c>
      <c r="G48" s="52">
        <f t="shared" si="12"/>
        <v>1018150.54</v>
      </c>
      <c r="H48" s="52">
        <f t="shared" si="12"/>
        <v>225215.38</v>
      </c>
      <c r="I48" s="52">
        <f t="shared" si="12"/>
        <v>877855.98</v>
      </c>
      <c r="J48" s="52">
        <f t="shared" si="12"/>
        <v>954910.7</v>
      </c>
      <c r="K48" s="52">
        <f t="shared" si="12"/>
        <v>979766.71</v>
      </c>
      <c r="L48" s="52">
        <f t="shared" si="12"/>
        <v>1063729.43</v>
      </c>
      <c r="M48" s="52">
        <f t="shared" si="12"/>
        <v>559677.41</v>
      </c>
      <c r="N48" s="52">
        <f t="shared" si="12"/>
        <v>286525.72</v>
      </c>
      <c r="O48" s="37">
        <f t="shared" si="12"/>
        <v>9750931.75</v>
      </c>
      <c r="Q48"/>
    </row>
    <row r="49" spans="1:18" ht="18.75" customHeight="1">
      <c r="A49" s="26" t="s">
        <v>59</v>
      </c>
      <c r="B49" s="52">
        <v>1058489.6</v>
      </c>
      <c r="C49" s="52">
        <v>732760.69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1791250.29</v>
      </c>
      <c r="P49"/>
      <c r="Q49"/>
      <c r="R49" s="44"/>
    </row>
    <row r="50" spans="1:16" ht="18.75" customHeight="1">
      <c r="A50" s="26" t="s">
        <v>60</v>
      </c>
      <c r="B50" s="52">
        <v>209990.55</v>
      </c>
      <c r="C50" s="52">
        <v>246559.75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456550.3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759620.2</v>
      </c>
      <c r="E51" s="53">
        <v>0</v>
      </c>
      <c r="F51" s="53">
        <v>0</v>
      </c>
      <c r="G51" s="53">
        <v>0</v>
      </c>
      <c r="H51" s="52">
        <v>225215.38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984835.58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255264.61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255264.61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522414.48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522414.48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1018150.54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1018150.54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877855.98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877855.98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954910.7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954910.7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979766.71</v>
      </c>
      <c r="L57" s="32">
        <v>1063729.43</v>
      </c>
      <c r="M57" s="53">
        <v>0</v>
      </c>
      <c r="N57" s="53">
        <v>0</v>
      </c>
      <c r="O57" s="37">
        <f t="shared" si="13"/>
        <v>2043496.14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559677.41</v>
      </c>
      <c r="N58" s="53">
        <v>0</v>
      </c>
      <c r="O58" s="37">
        <f t="shared" si="13"/>
        <v>559677.41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286525.72</v>
      </c>
      <c r="O59" s="56">
        <f t="shared" si="13"/>
        <v>286525.72</v>
      </c>
      <c r="P59"/>
      <c r="S59"/>
      <c r="Z59"/>
    </row>
    <row r="60" spans="1:12" ht="21" customHeight="1">
      <c r="A60" s="57" t="s">
        <v>72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2" ht="14.25">
      <c r="B62" s="58"/>
      <c r="C62" s="58"/>
      <c r="D62"/>
      <c r="E62"/>
      <c r="F62"/>
      <c r="G62"/>
      <c r="H62"/>
      <c r="I62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/>
      <c r="I64"/>
      <c r="J64" s="60"/>
      <c r="K64" s="60"/>
      <c r="L64" s="60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2020-04-17T21:54:42Z</dcterms:modified>
  <cp:category/>
  <cp:version/>
  <cp:contentType/>
  <cp:contentStatus/>
</cp:coreProperties>
</file>