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<sst xmlns="http://schemas.openxmlformats.org/spreadsheetml/2006/main" count="77" uniqueCount="76">
  <si>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</si>
  <si>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</si>
  <si>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</si>
  <si>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</si>
  <si>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</si>
  <si>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</si>
  <si>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</si>
  <si>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</si>
  <si>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</si>
  <si>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</si>
  <si>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</si>
  <si>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</si>
  <si>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</si>
  <si>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</si>
  <si>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</si>
  <si>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</si>
  <si>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</si>
  <si>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</si>
  <si>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</si>
  <si>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</si>
  <si>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</si>
  <si>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</si>
  <si>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</si>
  <si>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</si>
  <si>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</si>
  <si>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</si>
  <si>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</si>
  <si>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</si>
  <si>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</si>
  <si>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</si>
  <si>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</si>
  <si>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</si>
  <si>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</si>
  <si>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</si>
  <si>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</si>
  <si>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</si>
  <si>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</si>
  <si>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</si>
  <si>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</si>
  <si>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</si>
  <si>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</si>
  <si>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</si>
  <si>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</si>
  <si>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</si>
  <si>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</si>
  <si>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</si>
  <si>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</si>
  <si>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</si>
  <si>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</si>
  <si>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</si>
  <si>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</si>
  <si>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</si>
  <si>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</si>
  <si>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</si>
  <si>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</si>
  <si>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</si>
  <si>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</si>
  <si>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</si>
  <si>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</si>
  <si>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</si>
  <si>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</si>
  <si>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</si>
  <si>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</si>
  <si>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</si>
  <si>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</si>
  <si>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</si>
  <si>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</si>
  <si>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</si>
  <si>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</si>
  <si>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</si>
  <si>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</si>
  <si>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</si>
  <si>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</si>
  <si>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</si>
  <si>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</si>
  <si>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12/03/20 - VENCIMENTO 19/03/20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</si>
</sst>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B11" sqref="B1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112571</v>
      </c>
      <c r="C7" s="10">
        <f>C8+C11</f>
        <v>142927</v>
      </c>
      <c r="D7" s="10">
        <f aca="true" t="shared" si="0" ref="D7:K7">D8+D11</f>
        <v>395631</v>
      </c>
      <c r="E7" s="10">
        <f t="shared" si="0"/>
        <v>330334</v>
      </c>
      <c r="F7" s="10">
        <f t="shared" si="0"/>
        <v>315578</v>
      </c>
      <c r="G7" s="10">
        <f t="shared" si="0"/>
        <v>200726</v>
      </c>
      <c r="H7" s="10">
        <f t="shared" si="0"/>
        <v>91185</v>
      </c>
      <c r="I7" s="10">
        <f t="shared" si="0"/>
        <v>144996</v>
      </c>
      <c r="J7" s="10">
        <f t="shared" si="0"/>
        <v>171939</v>
      </c>
      <c r="K7" s="10">
        <f t="shared" si="0"/>
        <v>287898</v>
      </c>
      <c r="L7" s="10">
        <f>SUM(B7:K7)</f>
        <v>2193785</v>
      </c>
      <c r="M7" s="11"/>
    </row>
    <row r="8" spans="1:13" ht="17.25" customHeight="1">
      <c r="A8" s="12" t="s">
        <v>18</v>
      </c>
      <c r="B8" s="13">
        <f>B9+B10</f>
        <v>6839</v>
      </c>
      <c r="C8" s="13">
        <f aca="true" t="shared" si="1" ref="C8:K8">C9+C10</f>
        <v>7965</v>
      </c>
      <c r="D8" s="13">
        <f t="shared" si="1"/>
        <v>22454</v>
      </c>
      <c r="E8" s="13">
        <f t="shared" si="1"/>
        <v>17093</v>
      </c>
      <c r="F8" s="13">
        <f t="shared" si="1"/>
        <v>14589</v>
      </c>
      <c r="G8" s="13">
        <f t="shared" si="1"/>
        <v>11859</v>
      </c>
      <c r="H8" s="13">
        <f t="shared" si="1"/>
        <v>5208</v>
      </c>
      <c r="I8" s="13">
        <f t="shared" si="1"/>
        <v>7028</v>
      </c>
      <c r="J8" s="13">
        <f t="shared" si="1"/>
        <v>11419</v>
      </c>
      <c r="K8" s="13">
        <f t="shared" si="1"/>
        <v>15875</v>
      </c>
      <c r="L8" s="13">
        <f>SUM(B8:K8)</f>
        <v>120329</v>
      </c>
      <c r="M8"/>
    </row>
    <row r="9" spans="1:13" ht="17.25" customHeight="1">
      <c r="A9" s="14" t="s">
        <v>19</v>
      </c>
      <c r="B9" s="15">
        <v>6838</v>
      </c>
      <c r="C9" s="15">
        <v>7965</v>
      </c>
      <c r="D9" s="15">
        <v>22454</v>
      </c>
      <c r="E9" s="15">
        <v>17093</v>
      </c>
      <c r="F9" s="15">
        <v>14589</v>
      </c>
      <c r="G9" s="15">
        <v>11859</v>
      </c>
      <c r="H9" s="15">
        <v>5204</v>
      </c>
      <c r="I9" s="15">
        <v>7028</v>
      </c>
      <c r="J9" s="15">
        <v>11419</v>
      </c>
      <c r="K9" s="15">
        <v>15875</v>
      </c>
      <c r="L9" s="13">
        <f>SUM(B9:K9)</f>
        <v>120324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105732</v>
      </c>
      <c r="C11" s="15">
        <v>134962</v>
      </c>
      <c r="D11" s="15">
        <v>373177</v>
      </c>
      <c r="E11" s="15">
        <v>313241</v>
      </c>
      <c r="F11" s="15">
        <v>300989</v>
      </c>
      <c r="G11" s="15">
        <v>188867</v>
      </c>
      <c r="H11" s="15">
        <v>85977</v>
      </c>
      <c r="I11" s="15">
        <v>137968</v>
      </c>
      <c r="J11" s="15">
        <v>160520</v>
      </c>
      <c r="K11" s="15">
        <v>272023</v>
      </c>
      <c r="L11" s="13">
        <f>SUM(B11:K11)</f>
        <v>2073456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0.995707675492781</v>
      </c>
      <c r="C15" s="22">
        <v>1.047755142736202</v>
      </c>
      <c r="D15" s="22">
        <v>1.074032197331354</v>
      </c>
      <c r="E15" s="22">
        <v>0.980406275601512</v>
      </c>
      <c r="F15" s="22">
        <v>1.002338707366026</v>
      </c>
      <c r="G15" s="22">
        <v>1.053679429145175</v>
      </c>
      <c r="H15" s="22">
        <v>0.981269309205216</v>
      </c>
      <c r="I15" s="22">
        <v>1.070064140162446</v>
      </c>
      <c r="J15" s="22">
        <v>1.08071384178102</v>
      </c>
      <c r="K15" s="22">
        <v>0.988405265069169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648841.6299999999</v>
      </c>
      <c r="C17" s="25">
        <f aca="true" t="shared" si="2" ref="C17:L17">C18+C19+C20+C21+C22</f>
        <v>470578.42</v>
      </c>
      <c r="D17" s="25">
        <f t="shared" si="2"/>
        <v>1590565.35</v>
      </c>
      <c r="E17" s="25">
        <f t="shared" si="2"/>
        <v>1216223.5699999998</v>
      </c>
      <c r="F17" s="25">
        <f t="shared" si="2"/>
        <v>1062778.5</v>
      </c>
      <c r="G17" s="25">
        <f t="shared" si="2"/>
        <v>786969.8699999999</v>
      </c>
      <c r="H17" s="25">
        <f t="shared" si="2"/>
        <v>367758.99000000005</v>
      </c>
      <c r="I17" s="25">
        <f t="shared" si="2"/>
        <v>516904.20999999996</v>
      </c>
      <c r="J17" s="25">
        <f t="shared" si="2"/>
        <v>679904.11</v>
      </c>
      <c r="K17" s="25">
        <f t="shared" si="2"/>
        <v>849015.34</v>
      </c>
      <c r="L17" s="25">
        <f t="shared" si="2"/>
        <v>8189539.99</v>
      </c>
      <c r="M17"/>
    </row>
    <row r="18" spans="1:13" ht="17.25" customHeight="1">
      <c r="A18" s="26" t="s">
        <v>25</v>
      </c>
      <c r="B18" s="33">
        <f aca="true" t="shared" si="3" ref="B18:K18">ROUND(B13*B7,2)</f>
        <v>647992.45</v>
      </c>
      <c r="C18" s="33">
        <f t="shared" si="3"/>
        <v>443302.38</v>
      </c>
      <c r="D18" s="33">
        <f t="shared" si="3"/>
        <v>1461381.79</v>
      </c>
      <c r="E18" s="33">
        <f t="shared" si="3"/>
        <v>1233995.69</v>
      </c>
      <c r="F18" s="33">
        <f t="shared" si="3"/>
        <v>1043553.33</v>
      </c>
      <c r="G18" s="33">
        <f t="shared" si="3"/>
        <v>729378.07</v>
      </c>
      <c r="H18" s="33">
        <f t="shared" si="3"/>
        <v>365068.27</v>
      </c>
      <c r="I18" s="33">
        <f t="shared" si="3"/>
        <v>482155.2</v>
      </c>
      <c r="J18" s="33">
        <f t="shared" si="3"/>
        <v>615610.4</v>
      </c>
      <c r="K18" s="33">
        <f t="shared" si="3"/>
        <v>841612.22</v>
      </c>
      <c r="L18" s="33">
        <f>SUM(B18:K18)</f>
        <v>7864049.800000001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-2781.39</v>
      </c>
      <c r="C19" s="33">
        <f t="shared" si="4"/>
        <v>21169.97</v>
      </c>
      <c r="D19" s="33">
        <f t="shared" si="4"/>
        <v>108189.31</v>
      </c>
      <c r="E19" s="33">
        <f t="shared" si="4"/>
        <v>-24178.57</v>
      </c>
      <c r="F19" s="33">
        <f t="shared" si="4"/>
        <v>2440.57</v>
      </c>
      <c r="G19" s="33">
        <f t="shared" si="4"/>
        <v>39152.6</v>
      </c>
      <c r="H19" s="33">
        <f t="shared" si="4"/>
        <v>-6837.98</v>
      </c>
      <c r="I19" s="33">
        <f t="shared" si="4"/>
        <v>33781.79</v>
      </c>
      <c r="J19" s="33">
        <f t="shared" si="4"/>
        <v>49688.28</v>
      </c>
      <c r="K19" s="33">
        <f t="shared" si="4"/>
        <v>-9758.27</v>
      </c>
      <c r="L19" s="33">
        <f>SUM(B19:K19)</f>
        <v>210866.31000000003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-109573.12</v>
      </c>
      <c r="C25" s="33">
        <f t="shared" si="5"/>
        <v>-35046</v>
      </c>
      <c r="D25" s="33">
        <f t="shared" si="5"/>
        <v>-98797.6</v>
      </c>
      <c r="E25" s="33">
        <f t="shared" si="5"/>
        <v>-79653.54999999997</v>
      </c>
      <c r="F25" s="33">
        <f t="shared" si="5"/>
        <v>-64191.6</v>
      </c>
      <c r="G25" s="33">
        <f t="shared" si="5"/>
        <v>-52179.6</v>
      </c>
      <c r="H25" s="33">
        <f t="shared" si="5"/>
        <v>-30535.85</v>
      </c>
      <c r="I25" s="33">
        <f t="shared" si="5"/>
        <v>-41272.9</v>
      </c>
      <c r="J25" s="33">
        <f t="shared" si="5"/>
        <v>-50243.6</v>
      </c>
      <c r="K25" s="33">
        <f t="shared" si="5"/>
        <v>-69850</v>
      </c>
      <c r="L25" s="33">
        <f aca="true" t="shared" si="6" ref="L25:L31">SUM(B25:K25)</f>
        <v>-631343.82</v>
      </c>
      <c r="M25"/>
    </row>
    <row r="26" spans="1:13" ht="18.75" customHeight="1">
      <c r="A26" s="27" t="s">
        <v>31</v>
      </c>
      <c r="B26" s="33">
        <f>B27+B28+B29+B30</f>
        <v>-30087.2</v>
      </c>
      <c r="C26" s="33">
        <f aca="true" t="shared" si="7" ref="C26:K26">C27+C28+C29+C30</f>
        <v>-35046</v>
      </c>
      <c r="D26" s="33">
        <f t="shared" si="7"/>
        <v>-98797.6</v>
      </c>
      <c r="E26" s="33">
        <f t="shared" si="7"/>
        <v>-75209.2</v>
      </c>
      <c r="F26" s="33">
        <f t="shared" si="7"/>
        <v>-64191.6</v>
      </c>
      <c r="G26" s="33">
        <f t="shared" si="7"/>
        <v>-52179.6</v>
      </c>
      <c r="H26" s="33">
        <f t="shared" si="7"/>
        <v>-22897.6</v>
      </c>
      <c r="I26" s="33">
        <f t="shared" si="7"/>
        <v>-41272.9</v>
      </c>
      <c r="J26" s="33">
        <f t="shared" si="7"/>
        <v>-50243.6</v>
      </c>
      <c r="K26" s="33">
        <f t="shared" si="7"/>
        <v>-69850</v>
      </c>
      <c r="L26" s="33">
        <f t="shared" si="6"/>
        <v>-539775.2999999999</v>
      </c>
      <c r="M26"/>
    </row>
    <row r="27" spans="1:13" s="36" customFormat="1" ht="18.75" customHeight="1">
      <c r="A27" s="34" t="s">
        <v>60</v>
      </c>
      <c r="B27" s="33">
        <f>-ROUND((B9)*$E$3,2)</f>
        <v>-30087.2</v>
      </c>
      <c r="C27" s="33">
        <f aca="true" t="shared" si="8" ref="C27:K27">-ROUND((C9)*$E$3,2)</f>
        <v>-35046</v>
      </c>
      <c r="D27" s="33">
        <f t="shared" si="8"/>
        <v>-98797.6</v>
      </c>
      <c r="E27" s="33">
        <f t="shared" si="8"/>
        <v>-75209.2</v>
      </c>
      <c r="F27" s="33">
        <f t="shared" si="8"/>
        <v>-64191.6</v>
      </c>
      <c r="G27" s="33">
        <f t="shared" si="8"/>
        <v>-52179.6</v>
      </c>
      <c r="H27" s="33">
        <f t="shared" si="8"/>
        <v>-22897.6</v>
      </c>
      <c r="I27" s="33">
        <f t="shared" si="8"/>
        <v>-30923.2</v>
      </c>
      <c r="J27" s="33">
        <f t="shared" si="8"/>
        <v>-50243.6</v>
      </c>
      <c r="K27" s="33">
        <f t="shared" si="8"/>
        <v>-69850</v>
      </c>
      <c r="L27" s="33">
        <f t="shared" si="6"/>
        <v>-529425.5999999999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-167.34</v>
      </c>
      <c r="J29" s="17">
        <v>0</v>
      </c>
      <c r="K29" s="17">
        <v>0</v>
      </c>
      <c r="L29" s="33">
        <f t="shared" si="6"/>
        <v>-167.34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-10182.36</v>
      </c>
      <c r="J30" s="17">
        <v>0</v>
      </c>
      <c r="K30" s="17">
        <v>0</v>
      </c>
      <c r="L30" s="33">
        <f t="shared" si="6"/>
        <v>-10182.36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539268.5099999999</v>
      </c>
      <c r="C46" s="41">
        <f t="shared" si="11"/>
        <v>435532.42</v>
      </c>
      <c r="D46" s="41">
        <f t="shared" si="11"/>
        <v>1491767.75</v>
      </c>
      <c r="E46" s="41">
        <f t="shared" si="11"/>
        <v>1136570.0199999998</v>
      </c>
      <c r="F46" s="41">
        <f t="shared" si="11"/>
        <v>998586.9</v>
      </c>
      <c r="G46" s="41">
        <f t="shared" si="11"/>
        <v>734790.2699999999</v>
      </c>
      <c r="H46" s="41">
        <f t="shared" si="11"/>
        <v>337223.1400000001</v>
      </c>
      <c r="I46" s="41">
        <f t="shared" si="11"/>
        <v>475631.30999999994</v>
      </c>
      <c r="J46" s="41">
        <f t="shared" si="11"/>
        <v>629660.51</v>
      </c>
      <c r="K46" s="41">
        <f t="shared" si="11"/>
        <v>779165.34</v>
      </c>
      <c r="L46" s="42">
        <f>SUM(B46:K46)</f>
        <v>7558196.169999998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539268.5</v>
      </c>
      <c r="C52" s="41">
        <f aca="true" t="shared" si="12" ref="C52:J52">SUM(C53:C64)</f>
        <v>435532.42000000004</v>
      </c>
      <c r="D52" s="41">
        <f t="shared" si="12"/>
        <v>1491767.74</v>
      </c>
      <c r="E52" s="41">
        <f t="shared" si="12"/>
        <v>1136570.01</v>
      </c>
      <c r="F52" s="41">
        <f t="shared" si="12"/>
        <v>998586.9</v>
      </c>
      <c r="G52" s="41">
        <f t="shared" si="12"/>
        <v>734790.27</v>
      </c>
      <c r="H52" s="41">
        <f t="shared" si="12"/>
        <v>337223.13</v>
      </c>
      <c r="I52" s="41">
        <f t="shared" si="12"/>
        <v>475631.31</v>
      </c>
      <c r="J52" s="41">
        <f t="shared" si="12"/>
        <v>629660.5</v>
      </c>
      <c r="K52" s="41">
        <f>SUM(K53:K66)</f>
        <v>779165.3400000001</v>
      </c>
      <c r="L52" s="47">
        <f>SUM(B52:K52)</f>
        <v>7558196.119999999</v>
      </c>
      <c r="M52" s="40"/>
    </row>
    <row r="53" spans="1:13" ht="18.75" customHeight="1">
      <c r="A53" s="48" t="s">
        <v>52</v>
      </c>
      <c r="B53" s="49">
        <v>539268.5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539268.5</v>
      </c>
      <c r="M53" s="40"/>
    </row>
    <row r="54" spans="1:12" ht="18.75" customHeight="1">
      <c r="A54" s="48" t="s">
        <v>63</v>
      </c>
      <c r="B54" s="17">
        <v>0</v>
      </c>
      <c r="C54" s="49">
        <v>380611.78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380611.78</v>
      </c>
    </row>
    <row r="55" spans="1:12" ht="18.75" customHeight="1">
      <c r="A55" s="48" t="s">
        <v>64</v>
      </c>
      <c r="B55" s="17">
        <v>0</v>
      </c>
      <c r="C55" s="49">
        <v>54920.64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54920.64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1491767.74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1491767.74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1136570.01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1136570.01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998586.9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998586.9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734790.27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734790.27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337223.13</v>
      </c>
      <c r="I60" s="17">
        <v>0</v>
      </c>
      <c r="J60" s="17">
        <v>0</v>
      </c>
      <c r="K60" s="17">
        <v>0</v>
      </c>
      <c r="L60" s="47">
        <f t="shared" si="13"/>
        <v>337223.13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475631.31</v>
      </c>
      <c r="J61" s="17">
        <v>0</v>
      </c>
      <c r="K61" s="17">
        <v>0</v>
      </c>
      <c r="L61" s="47">
        <f t="shared" si="13"/>
        <v>475631.31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629660.5</v>
      </c>
      <c r="K62" s="17">
        <v>0</v>
      </c>
      <c r="L62" s="47">
        <f t="shared" si="13"/>
        <v>629660.5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447708.4</v>
      </c>
      <c r="L63" s="47">
        <f t="shared" si="13"/>
        <v>447708.4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331456.94</v>
      </c>
      <c r="L64" s="47">
        <f t="shared" si="13"/>
        <v>331456.94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2020-03-18T18:13:34Z</dcterms:modified>
  <cp:category/>
  <cp:version/>
  <cp:contentType/>
  <cp:contentStatus/>
</cp:coreProperties>
</file>