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<sst xmlns="http://schemas.openxmlformats.org/spreadsheetml/2006/main" count="77" uniqueCount="76">
  <si>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</si>
  <si>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</si>
  <si>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</si>
  <si>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</si>
  <si>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</si>
  <si>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</si>
  <si>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</si>
  <si>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</si>
  <si>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</si>
  <si>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</si>
  <si>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</si>
  <si>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</si>
  <si>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</si>
  <si>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</si>
  <si>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</si>
  <si>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</si>
  <si>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</si>
  <si>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</si>
  <si>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</si>
  <si>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</si>
  <si>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</si>
  <si>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</si>
  <si>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</si>
  <si>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</si>
  <si>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</si>
  <si>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</si>
  <si>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</si>
  <si>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</si>
  <si>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</si>
  <si>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</si>
  <si>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</si>
  <si>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</si>
  <si>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</si>
  <si>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</si>
  <si>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</si>
  <si>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</si>
  <si>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</si>
  <si>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</si>
  <si>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</si>
  <si>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</si>
  <si>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</si>
  <si>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</si>
  <si>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</si>
  <si>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</si>
  <si>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</si>
  <si>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</si>
  <si>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</si>
  <si>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</si>
  <si>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</si>
  <si>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</si>
  <si>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</si>
  <si>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</si>
  <si>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</si>
  <si>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</si>
  <si>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</si>
  <si>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</si>
  <si>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</si>
  <si>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</si>
  <si>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</si>
  <si>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</si>
  <si>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</si>
  <si>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</si>
  <si>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</si>
  <si>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</si>
  <si>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</si>
  <si>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</si>
  <si>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</si>
  <si>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</si>
  <si>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</si>
  <si>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</si>
  <si>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</si>
  <si>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</si>
  <si>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</si>
  <si>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</si>
  <si>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</si>
  <si>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18/03/20 - VENCIMENTO 25/03/20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</si>
</sst>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70261</v>
      </c>
      <c r="C7" s="10">
        <f>C8+C11</f>
        <v>92581</v>
      </c>
      <c r="D7" s="10">
        <f aca="true" t="shared" si="0" ref="D7:K7">D8+D11</f>
        <v>260071</v>
      </c>
      <c r="E7" s="10">
        <f t="shared" si="0"/>
        <v>230740</v>
      </c>
      <c r="F7" s="10">
        <f t="shared" si="0"/>
        <v>232193</v>
      </c>
      <c r="G7" s="10">
        <f t="shared" si="0"/>
        <v>125661</v>
      </c>
      <c r="H7" s="10">
        <f t="shared" si="0"/>
        <v>58098</v>
      </c>
      <c r="I7" s="10">
        <f t="shared" si="0"/>
        <v>100996</v>
      </c>
      <c r="J7" s="10">
        <f t="shared" si="0"/>
        <v>90162</v>
      </c>
      <c r="K7" s="10">
        <f t="shared" si="0"/>
        <v>185417</v>
      </c>
      <c r="L7" s="10">
        <f>SUM(B7:K7)</f>
        <v>1446180</v>
      </c>
      <c r="M7" s="11"/>
    </row>
    <row r="8" spans="1:13" ht="17.25" customHeight="1">
      <c r="A8" s="12" t="s">
        <v>18</v>
      </c>
      <c r="B8" s="13">
        <f>B9+B10</f>
        <v>3809</v>
      </c>
      <c r="C8" s="13">
        <f aca="true" t="shared" si="1" ref="C8:K8">C9+C10</f>
        <v>4963</v>
      </c>
      <c r="D8" s="13">
        <f t="shared" si="1"/>
        <v>14283</v>
      </c>
      <c r="E8" s="13">
        <f t="shared" si="1"/>
        <v>11617</v>
      </c>
      <c r="F8" s="13">
        <f t="shared" si="1"/>
        <v>10703</v>
      </c>
      <c r="G8" s="13">
        <f t="shared" si="1"/>
        <v>7068</v>
      </c>
      <c r="H8" s="13">
        <f t="shared" si="1"/>
        <v>3009</v>
      </c>
      <c r="I8" s="13">
        <f t="shared" si="1"/>
        <v>4168</v>
      </c>
      <c r="J8" s="13">
        <f t="shared" si="1"/>
        <v>4354</v>
      </c>
      <c r="K8" s="13">
        <f t="shared" si="1"/>
        <v>9057</v>
      </c>
      <c r="L8" s="13">
        <f>SUM(B8:K8)</f>
        <v>73031</v>
      </c>
      <c r="M8"/>
    </row>
    <row r="9" spans="1:13" ht="17.25" customHeight="1">
      <c r="A9" s="14" t="s">
        <v>19</v>
      </c>
      <c r="B9" s="15">
        <v>3808</v>
      </c>
      <c r="C9" s="15">
        <v>4963</v>
      </c>
      <c r="D9" s="15">
        <v>14283</v>
      </c>
      <c r="E9" s="15">
        <v>11617</v>
      </c>
      <c r="F9" s="15">
        <v>10703</v>
      </c>
      <c r="G9" s="15">
        <v>7068</v>
      </c>
      <c r="H9" s="15">
        <v>3007</v>
      </c>
      <c r="I9" s="15">
        <v>4168</v>
      </c>
      <c r="J9" s="15">
        <v>4354</v>
      </c>
      <c r="K9" s="15">
        <v>9057</v>
      </c>
      <c r="L9" s="13">
        <f>SUM(B9:K9)</f>
        <v>73028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66452</v>
      </c>
      <c r="C11" s="15">
        <v>87618</v>
      </c>
      <c r="D11" s="15">
        <v>245788</v>
      </c>
      <c r="E11" s="15">
        <v>219123</v>
      </c>
      <c r="F11" s="15">
        <v>221490</v>
      </c>
      <c r="G11" s="15">
        <v>118593</v>
      </c>
      <c r="H11" s="15">
        <v>55089</v>
      </c>
      <c r="I11" s="15">
        <v>96828</v>
      </c>
      <c r="J11" s="15">
        <v>85808</v>
      </c>
      <c r="K11" s="15">
        <v>176360</v>
      </c>
      <c r="L11" s="13">
        <f>SUM(B11:K11)</f>
        <v>1373149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1.556429970726496</v>
      </c>
      <c r="C15" s="22">
        <v>1.513512361572651</v>
      </c>
      <c r="D15" s="22">
        <v>1.418786505667725</v>
      </c>
      <c r="E15" s="22">
        <v>1.342462411918642</v>
      </c>
      <c r="F15" s="22">
        <v>1.303107961902792</v>
      </c>
      <c r="G15" s="22">
        <v>1.531104482011485</v>
      </c>
      <c r="H15" s="22">
        <v>1.437812800631306</v>
      </c>
      <c r="I15" s="22">
        <v>1.480247151411055</v>
      </c>
      <c r="J15" s="22">
        <v>1.925126796574161</v>
      </c>
      <c r="K15" s="22">
        <v>1.43288318814501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633118.38</v>
      </c>
      <c r="C17" s="25">
        <f aca="true" t="shared" si="2" ref="C17:L17">C18+C19+C20+C21+C22</f>
        <v>440709.98</v>
      </c>
      <c r="D17" s="25">
        <f t="shared" si="2"/>
        <v>1383951.88</v>
      </c>
      <c r="E17" s="25">
        <f t="shared" si="2"/>
        <v>1163545.07</v>
      </c>
      <c r="F17" s="25">
        <f t="shared" si="2"/>
        <v>1017331.5</v>
      </c>
      <c r="G17" s="25">
        <f t="shared" si="2"/>
        <v>717563.52</v>
      </c>
      <c r="H17" s="25">
        <f t="shared" si="2"/>
        <v>343965.61</v>
      </c>
      <c r="I17" s="25">
        <f t="shared" si="2"/>
        <v>498096.38</v>
      </c>
      <c r="J17" s="25">
        <f t="shared" si="2"/>
        <v>636067.2</v>
      </c>
      <c r="K17" s="25">
        <f t="shared" si="2"/>
        <v>793826.38</v>
      </c>
      <c r="L17" s="25">
        <f t="shared" si="2"/>
        <v>7628175.899999999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404443.39</v>
      </c>
      <c r="C18" s="33">
        <f t="shared" si="3"/>
        <v>287149.23</v>
      </c>
      <c r="D18" s="33">
        <f t="shared" si="3"/>
        <v>960650.26</v>
      </c>
      <c r="E18" s="33">
        <f t="shared" si="3"/>
        <v>861952.34</v>
      </c>
      <c r="F18" s="33">
        <f t="shared" si="3"/>
        <v>767815.81</v>
      </c>
      <c r="G18" s="33">
        <f t="shared" si="3"/>
        <v>456614.38</v>
      </c>
      <c r="H18" s="33">
        <f t="shared" si="3"/>
        <v>232601.15</v>
      </c>
      <c r="I18" s="33">
        <f t="shared" si="3"/>
        <v>335842</v>
      </c>
      <c r="J18" s="33">
        <f t="shared" si="3"/>
        <v>322816.02</v>
      </c>
      <c r="K18" s="33">
        <f t="shared" si="3"/>
        <v>542029.52</v>
      </c>
      <c r="L18" s="33">
        <f>SUM(B18:K18)</f>
        <v>5171914.1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225044.42</v>
      </c>
      <c r="C19" s="33">
        <f t="shared" si="4"/>
        <v>147454.68</v>
      </c>
      <c r="D19" s="33">
        <f t="shared" si="4"/>
        <v>402307.37</v>
      </c>
      <c r="E19" s="33">
        <f t="shared" si="4"/>
        <v>295186.28</v>
      </c>
      <c r="F19" s="33">
        <f t="shared" si="4"/>
        <v>232731.09</v>
      </c>
      <c r="G19" s="33">
        <f t="shared" si="4"/>
        <v>242509.94</v>
      </c>
      <c r="H19" s="33">
        <f t="shared" si="4"/>
        <v>101835.76</v>
      </c>
      <c r="I19" s="33">
        <f t="shared" si="4"/>
        <v>161287.16</v>
      </c>
      <c r="J19" s="33">
        <f t="shared" si="4"/>
        <v>298645.75</v>
      </c>
      <c r="K19" s="33">
        <f t="shared" si="4"/>
        <v>234635.47</v>
      </c>
      <c r="L19" s="33">
        <f>SUM(B19:K19)</f>
        <v>2341637.9200000004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-96241.12</v>
      </c>
      <c r="C25" s="33">
        <f t="shared" si="5"/>
        <v>-21837.2</v>
      </c>
      <c r="D25" s="33">
        <f t="shared" si="5"/>
        <v>-62845.2</v>
      </c>
      <c r="E25" s="33">
        <f t="shared" si="5"/>
        <v>-55559.14999999998</v>
      </c>
      <c r="F25" s="33">
        <f t="shared" si="5"/>
        <v>-47093.2</v>
      </c>
      <c r="G25" s="33">
        <f t="shared" si="5"/>
        <v>-31099.2</v>
      </c>
      <c r="H25" s="33">
        <f t="shared" si="5"/>
        <v>-20869.05</v>
      </c>
      <c r="I25" s="33">
        <f t="shared" si="5"/>
        <v>371555.77</v>
      </c>
      <c r="J25" s="33">
        <f t="shared" si="5"/>
        <v>-19157.6</v>
      </c>
      <c r="K25" s="33">
        <f t="shared" si="5"/>
        <v>-39850.8</v>
      </c>
      <c r="L25" s="33">
        <f aca="true" t="shared" si="6" ref="L25:L31">SUM(B25:K25)</f>
        <v>-22996.749999999978</v>
      </c>
      <c r="M25"/>
    </row>
    <row r="26" spans="1:13" ht="18.75" customHeight="1">
      <c r="A26" s="27" t="s">
        <v>31</v>
      </c>
      <c r="B26" s="33">
        <f>B27+B28+B29+B30</f>
        <v>-16755.2</v>
      </c>
      <c r="C26" s="33">
        <f aca="true" t="shared" si="7" ref="C26:K26">C27+C28+C29+C30</f>
        <v>-21837.2</v>
      </c>
      <c r="D26" s="33">
        <f t="shared" si="7"/>
        <v>-62845.2</v>
      </c>
      <c r="E26" s="33">
        <f t="shared" si="7"/>
        <v>-51114.8</v>
      </c>
      <c r="F26" s="33">
        <f t="shared" si="7"/>
        <v>-47093.2</v>
      </c>
      <c r="G26" s="33">
        <f t="shared" si="7"/>
        <v>-31099.2</v>
      </c>
      <c r="H26" s="33">
        <f t="shared" si="7"/>
        <v>-13230.8</v>
      </c>
      <c r="I26" s="33">
        <f t="shared" si="7"/>
        <v>-26444.230000000003</v>
      </c>
      <c r="J26" s="33">
        <f t="shared" si="7"/>
        <v>-19157.6</v>
      </c>
      <c r="K26" s="33">
        <f t="shared" si="7"/>
        <v>-39850.8</v>
      </c>
      <c r="L26" s="33">
        <f t="shared" si="6"/>
        <v>-329428.23</v>
      </c>
      <c r="M26"/>
    </row>
    <row r="27" spans="1:13" s="36" customFormat="1" ht="18.75" customHeight="1">
      <c r="A27" s="34" t="s">
        <v>60</v>
      </c>
      <c r="B27" s="33">
        <f>-ROUND((B9)*$E$3,2)</f>
        <v>-16755.2</v>
      </c>
      <c r="C27" s="33">
        <f aca="true" t="shared" si="8" ref="C27:K27">-ROUND((C9)*$E$3,2)</f>
        <v>-21837.2</v>
      </c>
      <c r="D27" s="33">
        <f t="shared" si="8"/>
        <v>-62845.2</v>
      </c>
      <c r="E27" s="33">
        <f t="shared" si="8"/>
        <v>-51114.8</v>
      </c>
      <c r="F27" s="33">
        <f t="shared" si="8"/>
        <v>-47093.2</v>
      </c>
      <c r="G27" s="33">
        <f t="shared" si="8"/>
        <v>-31099.2</v>
      </c>
      <c r="H27" s="33">
        <f t="shared" si="8"/>
        <v>-13230.8</v>
      </c>
      <c r="I27" s="33">
        <f t="shared" si="8"/>
        <v>-18339.2</v>
      </c>
      <c r="J27" s="33">
        <f t="shared" si="8"/>
        <v>-19157.6</v>
      </c>
      <c r="K27" s="33">
        <f t="shared" si="8"/>
        <v>-39850.8</v>
      </c>
      <c r="L27" s="33">
        <f t="shared" si="6"/>
        <v>-321323.2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-33.79</v>
      </c>
      <c r="J29" s="17">
        <v>0</v>
      </c>
      <c r="K29" s="17">
        <v>0</v>
      </c>
      <c r="L29" s="33">
        <f t="shared" si="6"/>
        <v>-33.79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-8071.24</v>
      </c>
      <c r="J30" s="17">
        <v>0</v>
      </c>
      <c r="K30" s="17">
        <v>0</v>
      </c>
      <c r="L30" s="33">
        <f t="shared" si="6"/>
        <v>-8071.24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398000</v>
      </c>
      <c r="J31" s="38">
        <f t="shared" si="9"/>
        <v>0</v>
      </c>
      <c r="K31" s="38">
        <f t="shared" si="9"/>
        <v>0</v>
      </c>
      <c r="L31" s="33">
        <f t="shared" si="6"/>
        <v>306431.48000000004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530000</v>
      </c>
      <c r="H40" s="17">
        <v>0</v>
      </c>
      <c r="I40" s="33">
        <v>821000</v>
      </c>
      <c r="J40" s="17">
        <v>0</v>
      </c>
      <c r="K40" s="17">
        <v>0</v>
      </c>
      <c r="L40" s="33">
        <f>SUM(B40:K40)</f>
        <v>2945000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536877.26</v>
      </c>
      <c r="C46" s="41">
        <f t="shared" si="11"/>
        <v>418872.77999999997</v>
      </c>
      <c r="D46" s="41">
        <f t="shared" si="11"/>
        <v>1321106.68</v>
      </c>
      <c r="E46" s="41">
        <f t="shared" si="11"/>
        <v>1107985.9200000002</v>
      </c>
      <c r="F46" s="41">
        <f t="shared" si="11"/>
        <v>970238.3</v>
      </c>
      <c r="G46" s="41">
        <f t="shared" si="11"/>
        <v>686464.3200000001</v>
      </c>
      <c r="H46" s="41">
        <f t="shared" si="11"/>
        <v>323096.56</v>
      </c>
      <c r="I46" s="41">
        <f t="shared" si="11"/>
        <v>869652.15</v>
      </c>
      <c r="J46" s="41">
        <f t="shared" si="11"/>
        <v>616909.6</v>
      </c>
      <c r="K46" s="41">
        <f t="shared" si="11"/>
        <v>753975.58</v>
      </c>
      <c r="L46" s="42">
        <f>SUM(B46:K46)</f>
        <v>7605179.149999999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536877.27</v>
      </c>
      <c r="C52" s="41">
        <f aca="true" t="shared" si="12" ref="C52:J52">SUM(C53:C64)</f>
        <v>418872.78</v>
      </c>
      <c r="D52" s="41">
        <f t="shared" si="12"/>
        <v>1321106.68</v>
      </c>
      <c r="E52" s="41">
        <f t="shared" si="12"/>
        <v>1107985.93</v>
      </c>
      <c r="F52" s="41">
        <f t="shared" si="12"/>
        <v>970238.3</v>
      </c>
      <c r="G52" s="41">
        <f t="shared" si="12"/>
        <v>686464.31</v>
      </c>
      <c r="H52" s="41">
        <f t="shared" si="12"/>
        <v>323096.56</v>
      </c>
      <c r="I52" s="41">
        <f t="shared" si="12"/>
        <v>869652.15</v>
      </c>
      <c r="J52" s="41">
        <f t="shared" si="12"/>
        <v>616909.61</v>
      </c>
      <c r="K52" s="41">
        <f>SUM(K53:K66)</f>
        <v>753975.5700000001</v>
      </c>
      <c r="L52" s="47">
        <f>SUM(B52:K52)</f>
        <v>7605179.16</v>
      </c>
      <c r="M52" s="40"/>
    </row>
    <row r="53" spans="1:13" ht="18.75" customHeight="1">
      <c r="A53" s="48" t="s">
        <v>52</v>
      </c>
      <c r="B53" s="49">
        <v>536877.27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536877.27</v>
      </c>
      <c r="M53" s="40"/>
    </row>
    <row r="54" spans="1:12" ht="18.75" customHeight="1">
      <c r="A54" s="48" t="s">
        <v>63</v>
      </c>
      <c r="B54" s="17">
        <v>0</v>
      </c>
      <c r="C54" s="49">
        <v>366388.02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366388.02</v>
      </c>
    </row>
    <row r="55" spans="1:12" ht="18.75" customHeight="1">
      <c r="A55" s="48" t="s">
        <v>64</v>
      </c>
      <c r="B55" s="17">
        <v>0</v>
      </c>
      <c r="C55" s="49">
        <v>52484.76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52484.76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1321106.68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1321106.68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1107985.93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1107985.93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970238.3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970238.3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686464.31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686464.31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323096.56</v>
      </c>
      <c r="I60" s="17">
        <v>0</v>
      </c>
      <c r="J60" s="17">
        <v>0</v>
      </c>
      <c r="K60" s="17">
        <v>0</v>
      </c>
      <c r="L60" s="47">
        <f t="shared" si="13"/>
        <v>323096.56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869652.15</v>
      </c>
      <c r="J61" s="17">
        <v>0</v>
      </c>
      <c r="K61" s="17">
        <v>0</v>
      </c>
      <c r="L61" s="47">
        <f t="shared" si="13"/>
        <v>869652.15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616909.61</v>
      </c>
      <c r="K62" s="17">
        <v>0</v>
      </c>
      <c r="L62" s="47">
        <f t="shared" si="13"/>
        <v>616909.61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445222.57</v>
      </c>
      <c r="L63" s="47">
        <f t="shared" si="13"/>
        <v>445222.57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308753</v>
      </c>
      <c r="L64" s="47">
        <f t="shared" si="13"/>
        <v>308753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2020-03-30T18:39:52Z</dcterms:modified>
  <cp:category/>
  <cp:version/>
  <cp:contentType/>
  <cp:contentStatus/>
</cp:coreProperties>
</file>