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<sst xmlns="http://schemas.openxmlformats.org/spreadsheetml/2006/main" count="77" uniqueCount="76">
  <si>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</si>
  <si>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</si>
  <si>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</si>
  <si>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</si>
  <si>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</si>
  <si>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</si>
  <si>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</si>
  <si>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</si>
  <si>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</si>
  <si>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</si>
  <si>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</si>
  <si>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</si>
  <si>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</si>
  <si>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</si>
  <si>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</si>
  <si>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</si>
  <si>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</si>
  <si>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</si>
  <si>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</si>
  <si>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</si>
  <si>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</si>
  <si>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</si>
  <si>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</si>
  <si>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</si>
  <si>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</si>
  <si>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</si>
  <si>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</si>
  <si>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</si>
  <si>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</si>
  <si>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</si>
  <si>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</si>
  <si>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</si>
  <si>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</si>
  <si>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</si>
  <si>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</si>
  <si>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</si>
  <si>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</si>
  <si>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</si>
  <si>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</si>
  <si>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</si>
  <si>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</si>
  <si>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</si>
  <si>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</si>
  <si>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</si>
  <si>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</si>
  <si>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</si>
  <si>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</si>
  <si>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</si>
  <si>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</si>
  <si>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</si>
  <si>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</si>
  <si>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</si>
  <si>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</si>
  <si>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</si>
  <si>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</si>
  <si>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</si>
  <si>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</si>
  <si>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</si>
  <si>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</si>
  <si>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</si>
  <si>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</si>
  <si>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</si>
  <si>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</si>
  <si>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</si>
  <si>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</si>
  <si>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</si>
  <si>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</si>
  <si>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</si>
  <si>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</si>
  <si>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</si>
  <si>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</si>
  <si>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</si>
  <si>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</si>
  <si>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24/03/20 - VENCIMENTO 31/03/20</t>
  </si>
  <si>
    <t>5.3. Revisão de Remuneração pelo Transporte Coletivo ¹</t>
  </si>
  <si>
    <t>¹ Rede da madrugada e Arla 32 de fev/20.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</si>
</sst>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6" fillId="0" borderId="0" xfId="0" applyFont="1" applyAlignment="1">
      <alignment/>
    </xf>
    <xf numFmtId="164" fontId="34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24099</v>
      </c>
      <c r="C7" s="10">
        <f>C8+C11</f>
        <v>36566</v>
      </c>
      <c r="D7" s="10">
        <f aca="true" t="shared" si="0" ref="D7:K7">D8+D11</f>
        <v>95377</v>
      </c>
      <c r="E7" s="10">
        <f t="shared" si="0"/>
        <v>84544</v>
      </c>
      <c r="F7" s="10">
        <f t="shared" si="0"/>
        <v>103846</v>
      </c>
      <c r="G7" s="10">
        <f t="shared" si="0"/>
        <v>45726</v>
      </c>
      <c r="H7" s="10">
        <f t="shared" si="0"/>
        <v>23167</v>
      </c>
      <c r="I7" s="10">
        <f t="shared" si="0"/>
        <v>41141</v>
      </c>
      <c r="J7" s="10">
        <f t="shared" si="0"/>
        <v>29076</v>
      </c>
      <c r="K7" s="10">
        <f t="shared" si="0"/>
        <v>73113</v>
      </c>
      <c r="L7" s="10">
        <f>SUM(B7:K7)</f>
        <v>556655</v>
      </c>
      <c r="M7" s="11"/>
    </row>
    <row r="8" spans="1:13" ht="17.25" customHeight="1">
      <c r="A8" s="12" t="s">
        <v>18</v>
      </c>
      <c r="B8" s="13">
        <f>B9+B10</f>
        <v>1215</v>
      </c>
      <c r="C8" s="13">
        <f aca="true" t="shared" si="1" ref="C8:K8">C9+C10</f>
        <v>2261</v>
      </c>
      <c r="D8" s="13">
        <f t="shared" si="1"/>
        <v>5173</v>
      </c>
      <c r="E8" s="13">
        <f t="shared" si="1"/>
        <v>4031</v>
      </c>
      <c r="F8" s="13">
        <f t="shared" si="1"/>
        <v>5070</v>
      </c>
      <c r="G8" s="13">
        <f t="shared" si="1"/>
        <v>2423</v>
      </c>
      <c r="H8" s="13">
        <f t="shared" si="1"/>
        <v>1111</v>
      </c>
      <c r="I8" s="13">
        <f t="shared" si="1"/>
        <v>1582</v>
      </c>
      <c r="J8" s="13">
        <f t="shared" si="1"/>
        <v>1024</v>
      </c>
      <c r="K8" s="13">
        <f t="shared" si="1"/>
        <v>3306</v>
      </c>
      <c r="L8" s="13">
        <f>SUM(B8:K8)</f>
        <v>27196</v>
      </c>
      <c r="M8"/>
    </row>
    <row r="9" spans="1:13" ht="17.25" customHeight="1">
      <c r="A9" s="14" t="s">
        <v>19</v>
      </c>
      <c r="B9" s="15">
        <v>1215</v>
      </c>
      <c r="C9" s="15">
        <v>2261</v>
      </c>
      <c r="D9" s="15">
        <v>5173</v>
      </c>
      <c r="E9" s="15">
        <v>4031</v>
      </c>
      <c r="F9" s="15">
        <v>5070</v>
      </c>
      <c r="G9" s="15">
        <v>2423</v>
      </c>
      <c r="H9" s="15">
        <v>1111</v>
      </c>
      <c r="I9" s="15">
        <v>1582</v>
      </c>
      <c r="J9" s="15">
        <v>1024</v>
      </c>
      <c r="K9" s="15">
        <v>3306</v>
      </c>
      <c r="L9" s="13">
        <f>SUM(B9:K9)</f>
        <v>27196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22884</v>
      </c>
      <c r="C11" s="15">
        <v>34305</v>
      </c>
      <c r="D11" s="15">
        <v>90204</v>
      </c>
      <c r="E11" s="15">
        <v>80513</v>
      </c>
      <c r="F11" s="15">
        <v>98776</v>
      </c>
      <c r="G11" s="15">
        <v>43303</v>
      </c>
      <c r="H11" s="15">
        <v>22056</v>
      </c>
      <c r="I11" s="15">
        <v>39559</v>
      </c>
      <c r="J11" s="15">
        <v>28052</v>
      </c>
      <c r="K11" s="15">
        <v>69807</v>
      </c>
      <c r="L11" s="13">
        <f>SUM(B11:K11)</f>
        <v>529459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3.961223629479295</v>
      </c>
      <c r="C15" s="22">
        <v>3.676412420200388</v>
      </c>
      <c r="D15" s="22">
        <v>3.373774098482849</v>
      </c>
      <c r="E15" s="22">
        <v>3.135789986272847</v>
      </c>
      <c r="F15" s="22">
        <v>2.567705835062511</v>
      </c>
      <c r="G15" s="22">
        <v>3.906376271501061</v>
      </c>
      <c r="H15" s="22">
        <v>3.236227257770576</v>
      </c>
      <c r="I15" s="22">
        <v>3.254579412020259</v>
      </c>
      <c r="J15" s="22">
        <v>5.12079293800335</v>
      </c>
      <c r="K15" s="22">
        <v>3.32541847797166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553135.7499999999</v>
      </c>
      <c r="C17" s="25">
        <f aca="true" t="shared" si="2" ref="C17:L17">C18+C19+C20+C21+C22</f>
        <v>423059.44</v>
      </c>
      <c r="D17" s="25">
        <f t="shared" si="2"/>
        <v>1209586.88</v>
      </c>
      <c r="E17" s="25">
        <f t="shared" si="2"/>
        <v>1007484.15</v>
      </c>
      <c r="F17" s="25">
        <f t="shared" si="2"/>
        <v>905867.1299999999</v>
      </c>
      <c r="G17" s="25">
        <f t="shared" si="2"/>
        <v>667501.47</v>
      </c>
      <c r="H17" s="25">
        <f t="shared" si="2"/>
        <v>309693.31</v>
      </c>
      <c r="I17" s="25">
        <f t="shared" si="2"/>
        <v>448723.60000000003</v>
      </c>
      <c r="J17" s="25">
        <f t="shared" si="2"/>
        <v>547698.97</v>
      </c>
      <c r="K17" s="25">
        <f t="shared" si="2"/>
        <v>727907.17</v>
      </c>
      <c r="L17" s="25">
        <f t="shared" si="2"/>
        <v>6800657.87</v>
      </c>
      <c r="M17"/>
    </row>
    <row r="18" spans="1:13" ht="17.25" customHeight="1">
      <c r="A18" s="26" t="s">
        <v>25</v>
      </c>
      <c r="B18" s="33">
        <f aca="true" t="shared" si="3" ref="B18:K18">ROUND(B13*B7,2)</f>
        <v>138721.07</v>
      </c>
      <c r="C18" s="33">
        <f t="shared" si="3"/>
        <v>113413.11</v>
      </c>
      <c r="D18" s="33">
        <f t="shared" si="3"/>
        <v>352303.56</v>
      </c>
      <c r="E18" s="33">
        <f t="shared" si="3"/>
        <v>315822.57</v>
      </c>
      <c r="F18" s="33">
        <f t="shared" si="3"/>
        <v>343397.95</v>
      </c>
      <c r="G18" s="33">
        <f t="shared" si="3"/>
        <v>166154.57</v>
      </c>
      <c r="H18" s="33">
        <f t="shared" si="3"/>
        <v>92751.4</v>
      </c>
      <c r="I18" s="33">
        <f t="shared" si="3"/>
        <v>136806.17</v>
      </c>
      <c r="J18" s="33">
        <f t="shared" si="3"/>
        <v>104103.71</v>
      </c>
      <c r="K18" s="33">
        <f t="shared" si="3"/>
        <v>213731.23</v>
      </c>
      <c r="L18" s="33">
        <f>SUM(B18:K18)</f>
        <v>1977205.3399999999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410784.11</v>
      </c>
      <c r="C19" s="33">
        <f t="shared" si="4"/>
        <v>303540.26</v>
      </c>
      <c r="D19" s="33">
        <f t="shared" si="4"/>
        <v>836289.07</v>
      </c>
      <c r="E19" s="33">
        <f t="shared" si="4"/>
        <v>674530.68</v>
      </c>
      <c r="F19" s="33">
        <f t="shared" si="4"/>
        <v>538346.97</v>
      </c>
      <c r="G19" s="33">
        <f t="shared" si="4"/>
        <v>482907.7</v>
      </c>
      <c r="H19" s="33">
        <f t="shared" si="4"/>
        <v>207413.21</v>
      </c>
      <c r="I19" s="33">
        <f t="shared" si="4"/>
        <v>308440.37</v>
      </c>
      <c r="J19" s="33">
        <f t="shared" si="4"/>
        <v>428989.83</v>
      </c>
      <c r="K19" s="33">
        <f t="shared" si="4"/>
        <v>497014.55</v>
      </c>
      <c r="L19" s="33">
        <f>SUM(B19:K19)</f>
        <v>4688256.75</v>
      </c>
      <c r="M19"/>
    </row>
    <row r="20" spans="1:13" ht="17.25" customHeight="1">
      <c r="A20" s="27" t="s">
        <v>27</v>
      </c>
      <c r="B20" s="33">
        <v>2306.71</v>
      </c>
      <c r="C20" s="33">
        <v>6106.07</v>
      </c>
      <c r="D20" s="33">
        <v>20994.25</v>
      </c>
      <c r="E20" s="33">
        <v>17130.9</v>
      </c>
      <c r="F20" s="33">
        <v>22798.35</v>
      </c>
      <c r="G20" s="33">
        <v>18439.2</v>
      </c>
      <c r="H20" s="33">
        <v>8204.84</v>
      </c>
      <c r="I20" s="33">
        <v>3477.06</v>
      </c>
      <c r="J20" s="33">
        <v>11957.71</v>
      </c>
      <c r="K20" s="33">
        <v>17161.39</v>
      </c>
      <c r="L20" s="33">
        <f>SUM(B20:K20)</f>
        <v>128576.48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>SUM(B21:K21)</f>
        <v>6619.299999999999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25923.199999999997</v>
      </c>
      <c r="C25" s="33">
        <f t="shared" si="5"/>
        <v>176584.46</v>
      </c>
      <c r="D25" s="33">
        <f t="shared" si="5"/>
        <v>579688.78</v>
      </c>
      <c r="E25" s="33">
        <f t="shared" si="5"/>
        <v>221657.29</v>
      </c>
      <c r="F25" s="33">
        <f t="shared" si="5"/>
        <v>566788.46</v>
      </c>
      <c r="G25" s="33">
        <f t="shared" si="5"/>
        <v>357251.15</v>
      </c>
      <c r="H25" s="33">
        <f t="shared" si="5"/>
        <v>65657.97</v>
      </c>
      <c r="I25" s="33">
        <f t="shared" si="5"/>
        <v>-255675.12</v>
      </c>
      <c r="J25" s="33">
        <f t="shared" si="5"/>
        <v>246257.61</v>
      </c>
      <c r="K25" s="33">
        <f t="shared" si="5"/>
        <v>485264.54</v>
      </c>
      <c r="L25" s="33">
        <f aca="true" t="shared" si="6" ref="L25:L31">SUM(B25:K25)</f>
        <v>2469398.34</v>
      </c>
      <c r="M25"/>
    </row>
    <row r="26" spans="1:13" ht="18.75" customHeight="1">
      <c r="A26" s="27" t="s">
        <v>31</v>
      </c>
      <c r="B26" s="33">
        <f>B27+B28+B29+B30</f>
        <v>-5346</v>
      </c>
      <c r="C26" s="33">
        <f aca="true" t="shared" si="7" ref="C26:K26">C27+C28+C29+C30</f>
        <v>-9948.4</v>
      </c>
      <c r="D26" s="33">
        <f t="shared" si="7"/>
        <v>-22761.2</v>
      </c>
      <c r="E26" s="33">
        <f t="shared" si="7"/>
        <v>-17736.4</v>
      </c>
      <c r="F26" s="33">
        <f t="shared" si="7"/>
        <v>-22308</v>
      </c>
      <c r="G26" s="33">
        <f t="shared" si="7"/>
        <v>-10661.2</v>
      </c>
      <c r="H26" s="33">
        <f t="shared" si="7"/>
        <v>-4888.4</v>
      </c>
      <c r="I26" s="33">
        <f t="shared" si="7"/>
        <v>-19555.43</v>
      </c>
      <c r="J26" s="33">
        <f t="shared" si="7"/>
        <v>-4505.6</v>
      </c>
      <c r="K26" s="33">
        <f t="shared" si="7"/>
        <v>-14546.4</v>
      </c>
      <c r="L26" s="33">
        <f t="shared" si="6"/>
        <v>-132257.03</v>
      </c>
      <c r="M26"/>
    </row>
    <row r="27" spans="1:13" s="36" customFormat="1" ht="18.75" customHeight="1">
      <c r="A27" s="34" t="s">
        <v>58</v>
      </c>
      <c r="B27" s="33">
        <f>-ROUND((B9)*$E$3,2)</f>
        <v>-5346</v>
      </c>
      <c r="C27" s="33">
        <f aca="true" t="shared" si="8" ref="C27:K27">-ROUND((C9)*$E$3,2)</f>
        <v>-9948.4</v>
      </c>
      <c r="D27" s="33">
        <f t="shared" si="8"/>
        <v>-22761.2</v>
      </c>
      <c r="E27" s="33">
        <f t="shared" si="8"/>
        <v>-17736.4</v>
      </c>
      <c r="F27" s="33">
        <f t="shared" si="8"/>
        <v>-22308</v>
      </c>
      <c r="G27" s="33">
        <f t="shared" si="8"/>
        <v>-10661.2</v>
      </c>
      <c r="H27" s="33">
        <f t="shared" si="8"/>
        <v>-4888.4</v>
      </c>
      <c r="I27" s="33">
        <f t="shared" si="8"/>
        <v>-6960.8</v>
      </c>
      <c r="J27" s="33">
        <f t="shared" si="8"/>
        <v>-4505.6</v>
      </c>
      <c r="K27" s="33">
        <f t="shared" si="8"/>
        <v>-14546.4</v>
      </c>
      <c r="L27" s="33">
        <f t="shared" si="6"/>
        <v>-119662.4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-16.89</v>
      </c>
      <c r="J29" s="17">
        <v>0</v>
      </c>
      <c r="K29" s="17">
        <v>0</v>
      </c>
      <c r="L29" s="33">
        <f t="shared" si="6"/>
        <v>-16.89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-12577.74</v>
      </c>
      <c r="J30" s="17">
        <v>0</v>
      </c>
      <c r="K30" s="17">
        <v>0</v>
      </c>
      <c r="L30" s="33">
        <f t="shared" si="6"/>
        <v>-12577.74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-79485.92</v>
      </c>
      <c r="C31" s="38">
        <f t="shared" si="9"/>
        <v>0</v>
      </c>
      <c r="D31" s="38">
        <f t="shared" si="9"/>
        <v>0</v>
      </c>
      <c r="E31" s="38">
        <f t="shared" si="9"/>
        <v>-164444.34999999998</v>
      </c>
      <c r="F31" s="38">
        <f t="shared" si="9"/>
        <v>320000</v>
      </c>
      <c r="G31" s="38">
        <f t="shared" si="9"/>
        <v>160000</v>
      </c>
      <c r="H31" s="38">
        <f t="shared" si="9"/>
        <v>-7638.25</v>
      </c>
      <c r="I31" s="38">
        <f t="shared" si="9"/>
        <v>-280000</v>
      </c>
      <c r="J31" s="38">
        <f t="shared" si="9"/>
        <v>0</v>
      </c>
      <c r="K31" s="38">
        <f t="shared" si="9"/>
        <v>0</v>
      </c>
      <c r="L31" s="33">
        <f t="shared" si="6"/>
        <v>-51568.51999999996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480000</v>
      </c>
      <c r="F40" s="33">
        <v>1110000</v>
      </c>
      <c r="G40" s="33">
        <v>630000</v>
      </c>
      <c r="H40" s="17">
        <v>0</v>
      </c>
      <c r="I40" s="33">
        <v>0</v>
      </c>
      <c r="J40" s="17">
        <v>0</v>
      </c>
      <c r="K40" s="17">
        <v>0</v>
      </c>
      <c r="L40" s="33">
        <f>SUM(B40:K40)</f>
        <v>2220000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-640000</v>
      </c>
      <c r="F41" s="33">
        <v>-790000</v>
      </c>
      <c r="G41" s="33">
        <v>-470000</v>
      </c>
      <c r="H41" s="17">
        <v>0</v>
      </c>
      <c r="I41" s="33">
        <v>-280000</v>
      </c>
      <c r="J41" s="17">
        <v>0</v>
      </c>
      <c r="K41" s="17">
        <v>0</v>
      </c>
      <c r="L41" s="33">
        <f>SUM(B41:K41)</f>
        <v>-2180000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74</v>
      </c>
      <c r="B44" s="33">
        <v>110755.12</v>
      </c>
      <c r="C44" s="33">
        <v>186532.86</v>
      </c>
      <c r="D44" s="33">
        <v>602449.98</v>
      </c>
      <c r="E44" s="33">
        <v>403838.04</v>
      </c>
      <c r="F44" s="33">
        <v>269096.46</v>
      </c>
      <c r="G44" s="33">
        <v>207912.35</v>
      </c>
      <c r="H44" s="33">
        <v>78184.62</v>
      </c>
      <c r="I44" s="33">
        <v>43880.31</v>
      </c>
      <c r="J44" s="33">
        <v>250763.21</v>
      </c>
      <c r="K44" s="33">
        <v>499810.94</v>
      </c>
      <c r="L44" s="33">
        <f t="shared" si="10"/>
        <v>2653223.89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47</v>
      </c>
      <c r="B46" s="41">
        <f aca="true" t="shared" si="11" ref="B46:K46">+B25+B17</f>
        <v>579058.9499999998</v>
      </c>
      <c r="C46" s="41">
        <f t="shared" si="11"/>
        <v>599643.9</v>
      </c>
      <c r="D46" s="41">
        <f t="shared" si="11"/>
        <v>1789275.66</v>
      </c>
      <c r="E46" s="41">
        <f t="shared" si="11"/>
        <v>1229141.44</v>
      </c>
      <c r="F46" s="41">
        <f t="shared" si="11"/>
        <v>1472655.5899999999</v>
      </c>
      <c r="G46" s="41">
        <f t="shared" si="11"/>
        <v>1024752.62</v>
      </c>
      <c r="H46" s="41">
        <f t="shared" si="11"/>
        <v>375351.28</v>
      </c>
      <c r="I46" s="41">
        <f t="shared" si="11"/>
        <v>193048.48000000004</v>
      </c>
      <c r="J46" s="41">
        <f t="shared" si="11"/>
        <v>793956.58</v>
      </c>
      <c r="K46" s="41">
        <f t="shared" si="11"/>
        <v>1213171.71</v>
      </c>
      <c r="L46" s="42">
        <f>SUM(B46:K46)</f>
        <v>9270056.21</v>
      </c>
      <c r="M46" s="43"/>
    </row>
    <row r="47" spans="1:12" ht="18.75" customHeight="1">
      <c r="A47" s="27" t="s">
        <v>48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49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50</v>
      </c>
      <c r="B52" s="41">
        <f>SUM(B53:B66)</f>
        <v>579058.97</v>
      </c>
      <c r="C52" s="41">
        <f aca="true" t="shared" si="12" ref="C52:J52">SUM(C53:C64)</f>
        <v>599643.88</v>
      </c>
      <c r="D52" s="41">
        <f t="shared" si="12"/>
        <v>1789275.66</v>
      </c>
      <c r="E52" s="41">
        <f t="shared" si="12"/>
        <v>1229141.43</v>
      </c>
      <c r="F52" s="41">
        <f t="shared" si="12"/>
        <v>1472655.6</v>
      </c>
      <c r="G52" s="41">
        <f t="shared" si="12"/>
        <v>1024752.6</v>
      </c>
      <c r="H52" s="41">
        <f t="shared" si="12"/>
        <v>375351.28</v>
      </c>
      <c r="I52" s="41">
        <f t="shared" si="12"/>
        <v>193048.48</v>
      </c>
      <c r="J52" s="41">
        <f t="shared" si="12"/>
        <v>793956.59</v>
      </c>
      <c r="K52" s="41">
        <f>SUM(K53:K66)</f>
        <v>1213171.72</v>
      </c>
      <c r="L52" s="47">
        <f>SUM(B52:K52)</f>
        <v>9270056.209999999</v>
      </c>
      <c r="M52" s="40"/>
    </row>
    <row r="53" spans="1:13" ht="18.75" customHeight="1">
      <c r="A53" s="48" t="s">
        <v>51</v>
      </c>
      <c r="B53" s="49">
        <v>579058.97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579058.97</v>
      </c>
      <c r="M53" s="40"/>
    </row>
    <row r="54" spans="1:12" ht="18.75" customHeight="1">
      <c r="A54" s="48" t="s">
        <v>61</v>
      </c>
      <c r="B54" s="17">
        <v>0</v>
      </c>
      <c r="C54" s="49">
        <v>499582.33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499582.33</v>
      </c>
    </row>
    <row r="55" spans="1:12" ht="18.75" customHeight="1">
      <c r="A55" s="48" t="s">
        <v>62</v>
      </c>
      <c r="B55" s="17">
        <v>0</v>
      </c>
      <c r="C55" s="49">
        <v>100061.55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100061.55</v>
      </c>
    </row>
    <row r="56" spans="1:12" ht="18.75" customHeight="1">
      <c r="A56" s="48" t="s">
        <v>52</v>
      </c>
      <c r="B56" s="17">
        <v>0</v>
      </c>
      <c r="C56" s="17">
        <v>0</v>
      </c>
      <c r="D56" s="49">
        <v>1789275.66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1789275.66</v>
      </c>
    </row>
    <row r="57" spans="1:12" ht="18.75" customHeight="1">
      <c r="A57" s="48" t="s">
        <v>53</v>
      </c>
      <c r="B57" s="17">
        <v>0</v>
      </c>
      <c r="C57" s="17">
        <v>0</v>
      </c>
      <c r="D57" s="17">
        <v>0</v>
      </c>
      <c r="E57" s="49">
        <v>1229141.43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1229141.43</v>
      </c>
    </row>
    <row r="58" spans="1:12" ht="18.75" customHeight="1">
      <c r="A58" s="48" t="s">
        <v>54</v>
      </c>
      <c r="B58" s="17">
        <v>0</v>
      </c>
      <c r="C58" s="17">
        <v>0</v>
      </c>
      <c r="D58" s="17">
        <v>0</v>
      </c>
      <c r="E58" s="17">
        <v>0</v>
      </c>
      <c r="F58" s="49">
        <v>1472655.6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1472655.6</v>
      </c>
    </row>
    <row r="59" spans="1:12" ht="18.75" customHeight="1">
      <c r="A59" s="48" t="s">
        <v>55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1024752.6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1024752.6</v>
      </c>
    </row>
    <row r="60" spans="1:12" ht="18.75" customHeight="1">
      <c r="A60" s="48" t="s">
        <v>56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375351.28</v>
      </c>
      <c r="I60" s="17">
        <v>0</v>
      </c>
      <c r="J60" s="17">
        <v>0</v>
      </c>
      <c r="K60" s="17">
        <v>0</v>
      </c>
      <c r="L60" s="47">
        <f t="shared" si="13"/>
        <v>375351.28</v>
      </c>
    </row>
    <row r="61" spans="1:12" ht="18.75" customHeight="1">
      <c r="A61" s="48" t="s">
        <v>57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193048.48</v>
      </c>
      <c r="J61" s="17">
        <v>0</v>
      </c>
      <c r="K61" s="17">
        <v>0</v>
      </c>
      <c r="L61" s="47">
        <f t="shared" si="13"/>
        <v>193048.48</v>
      </c>
    </row>
    <row r="62" spans="1:12" ht="18.75" customHeight="1">
      <c r="A62" s="48" t="s">
        <v>59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793956.59</v>
      </c>
      <c r="K62" s="17">
        <v>0</v>
      </c>
      <c r="L62" s="47">
        <f t="shared" si="13"/>
        <v>793956.59</v>
      </c>
    </row>
    <row r="63" spans="1:12" ht="18.75" customHeight="1">
      <c r="A63" s="48" t="s">
        <v>69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739847.01</v>
      </c>
      <c r="L63" s="47">
        <f t="shared" si="13"/>
        <v>739847.01</v>
      </c>
    </row>
    <row r="64" spans="1:12" ht="18.75" customHeight="1">
      <c r="A64" s="48" t="s">
        <v>70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473324.71</v>
      </c>
      <c r="L64" s="47">
        <f t="shared" si="13"/>
        <v>473324.71</v>
      </c>
    </row>
    <row r="65" spans="1:12" ht="18.75" customHeight="1">
      <c r="A65" s="48" t="s">
        <v>71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72</v>
      </c>
      <c r="B66" s="54">
        <v>0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2">
        <f>SUM(B66:K66)</f>
        <v>0</v>
      </c>
    </row>
    <row r="67" spans="1:11" ht="18" customHeight="1">
      <c r="A67" s="56" t="s">
        <v>75</v>
      </c>
      <c r="H67"/>
      <c r="I67"/>
      <c r="J67"/>
      <c r="K67"/>
    </row>
    <row r="68" spans="1:11" ht="18" customHeight="1">
      <c r="A68" s="55"/>
      <c r="I68"/>
      <c r="J68"/>
      <c r="K68"/>
    </row>
    <row r="69" spans="1:11" ht="18" customHeight="1">
      <c r="A69" s="53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2020-03-31T19:42:39Z</dcterms:modified>
  <cp:category/>
  <cp:version/>
  <cp:contentType/>
  <cp:contentStatus/>
</cp:coreProperties>
</file>