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<sst xmlns="http://schemas.openxmlformats.org/spreadsheetml/2006/main" count="82" uniqueCount="81">
  <si>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</si>
  <si>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</si>
  <si>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</si>
  <si>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</si>
  <si>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</si>
  <si>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</si>
  <si>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</si>
  <si>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</si>
  <si>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</si>
  <si>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</si>
  <si>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</si>
  <si>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</si>
  <si>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</si>
  <si>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</si>
  <si>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</si>
  <si>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</si>
  <si>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</si>
  <si>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</si>
  <si>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</si>
  <si>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</si>
  <si>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</si>
  <si>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</si>
  <si>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</si>
  <si>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</si>
  <si>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</si>
  <si>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</si>
  <si>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</si>
  <si>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</si>
  <si>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</si>
  <si>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</si>
  <si>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</si>
  <si>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</si>
  <si>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</si>
  <si>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</si>
  <si>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</si>
  <si>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</si>
  <si>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</si>
  <si>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</si>
  <si>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</si>
  <si>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</si>
  <si>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</si>
  <si>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</si>
  <si>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</si>
  <si>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</si>
  <si>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</si>
  <si>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</si>
  <si>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</si>
  <si>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</si>
  <si>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</si>
  <si>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</si>
  <si>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</si>
  <si>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</si>
  <si>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</si>
  <si>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</si>
  <si>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</si>
  <si>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</si>
  <si>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</si>
  <si>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</si>
  <si>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</si>
  <si>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</si>
  <si>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</si>
  <si>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</si>
  <si>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</si>
  <si>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</si>
  <si>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</si>
  <si>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</si>
  <si>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</si>
  <si>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</si>
  <si>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</si>
  <si>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</si>
  <si>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</si>
  <si>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</si>
  <si>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</si>
  <si>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</si>
  <si>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</si>
  <si>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</si>
  <si>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</si>
  <si>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</si>
  <si>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</si>
  <si>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</si>
  <si>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02/03/20 - VENCIMENTO 09/03/20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</si>
</sst>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402139</v>
      </c>
      <c r="C7" s="48">
        <f t="shared" si="0"/>
        <v>341090</v>
      </c>
      <c r="D7" s="48">
        <f t="shared" si="0"/>
        <v>397110</v>
      </c>
      <c r="E7" s="48">
        <f t="shared" si="0"/>
        <v>265746</v>
      </c>
      <c r="F7" s="48">
        <f t="shared" si="0"/>
        <v>263912</v>
      </c>
      <c r="G7" s="48">
        <f t="shared" si="0"/>
        <v>278698</v>
      </c>
      <c r="H7" s="48">
        <f t="shared" si="0"/>
        <v>299818</v>
      </c>
      <c r="I7" s="48">
        <f t="shared" si="0"/>
        <v>476863</v>
      </c>
      <c r="J7" s="48">
        <f t="shared" si="0"/>
        <v>143506</v>
      </c>
      <c r="K7" s="48">
        <f t="shared" si="0"/>
        <v>2868882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26857</v>
      </c>
      <c r="C8" s="46">
        <f t="shared" si="1"/>
        <v>25321</v>
      </c>
      <c r="D8" s="46">
        <f t="shared" si="1"/>
        <v>23828</v>
      </c>
      <c r="E8" s="46">
        <f t="shared" si="1"/>
        <v>18119</v>
      </c>
      <c r="F8" s="46">
        <f t="shared" si="1"/>
        <v>18234</v>
      </c>
      <c r="G8" s="46">
        <f t="shared" si="1"/>
        <v>11956</v>
      </c>
      <c r="H8" s="46">
        <f t="shared" si="1"/>
        <v>9876</v>
      </c>
      <c r="I8" s="46">
        <f t="shared" si="1"/>
        <v>30939</v>
      </c>
      <c r="J8" s="46">
        <f t="shared" si="1"/>
        <v>6588</v>
      </c>
      <c r="K8" s="39">
        <f>SUM(B8:J8)</f>
        <v>171718</v>
      </c>
      <c r="L8"/>
      <c r="M8"/>
      <c r="N8"/>
    </row>
    <row r="9" spans="1:14" ht="16.5" customHeight="1">
      <c r="A9" s="23" t="s">
        <v>36</v>
      </c>
      <c r="B9" s="46">
        <v>26831</v>
      </c>
      <c r="C9" s="46">
        <v>25315</v>
      </c>
      <c r="D9" s="46">
        <v>23799</v>
      </c>
      <c r="E9" s="46">
        <v>18065</v>
      </c>
      <c r="F9" s="46">
        <v>18221</v>
      </c>
      <c r="G9" s="46">
        <v>11954</v>
      </c>
      <c r="H9" s="46">
        <v>9876</v>
      </c>
      <c r="I9" s="46">
        <v>30860</v>
      </c>
      <c r="J9" s="46">
        <v>6588</v>
      </c>
      <c r="K9" s="39">
        <f>SUM(B9:J9)</f>
        <v>171509</v>
      </c>
      <c r="L9"/>
      <c r="M9"/>
      <c r="N9"/>
    </row>
    <row r="10" spans="1:14" ht="16.5" customHeight="1">
      <c r="A10" s="23" t="s">
        <v>35</v>
      </c>
      <c r="B10" s="46">
        <v>26</v>
      </c>
      <c r="C10" s="46">
        <v>6</v>
      </c>
      <c r="D10" s="46">
        <v>29</v>
      </c>
      <c r="E10" s="46">
        <v>54</v>
      </c>
      <c r="F10" s="46">
        <v>13</v>
      </c>
      <c r="G10" s="46">
        <v>2</v>
      </c>
      <c r="H10" s="46">
        <v>0</v>
      </c>
      <c r="I10" s="46">
        <v>79</v>
      </c>
      <c r="J10" s="46">
        <v>0</v>
      </c>
      <c r="K10" s="39">
        <f>SUM(B10:J10)</f>
        <v>209</v>
      </c>
      <c r="L10"/>
      <c r="M10"/>
      <c r="N10"/>
    </row>
    <row r="11" spans="1:14" ht="16.5" customHeight="1">
      <c r="A11" s="45" t="s">
        <v>34</v>
      </c>
      <c r="B11" s="44">
        <v>375282</v>
      </c>
      <c r="C11" s="44">
        <v>315769</v>
      </c>
      <c r="D11" s="44">
        <v>373282</v>
      </c>
      <c r="E11" s="44">
        <v>247627</v>
      </c>
      <c r="F11" s="44">
        <v>245678</v>
      </c>
      <c r="G11" s="44">
        <v>266742</v>
      </c>
      <c r="H11" s="44">
        <v>289942</v>
      </c>
      <c r="I11" s="44">
        <v>445924</v>
      </c>
      <c r="J11" s="44">
        <v>136918</v>
      </c>
      <c r="K11" s="39">
        <f>SUM(B11:J11)</f>
        <v>2697164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1.016252834747131</v>
      </c>
      <c r="C15" s="40">
        <v>1.010391477314234</v>
      </c>
      <c r="D15" s="40">
        <v>0.996947898904039</v>
      </c>
      <c r="E15" s="40">
        <v>1.089841284272853</v>
      </c>
      <c r="F15" s="40">
        <v>1.001478656276257</v>
      </c>
      <c r="G15" s="40">
        <v>0.958142992663847</v>
      </c>
      <c r="H15" s="40">
        <v>1.031163191450706</v>
      </c>
      <c r="I15" s="40">
        <v>1.01943060679503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1427612.0300000003</v>
      </c>
      <c r="C17" s="37">
        <f t="shared" si="2"/>
        <v>1314141.79</v>
      </c>
      <c r="D17" s="37">
        <f t="shared" si="2"/>
        <v>1660744.7599999998</v>
      </c>
      <c r="E17" s="37">
        <f t="shared" si="2"/>
        <v>1069292.3800000001</v>
      </c>
      <c r="F17" s="37">
        <f t="shared" si="2"/>
        <v>1029942.02</v>
      </c>
      <c r="G17" s="37">
        <f t="shared" si="2"/>
        <v>1038425.07</v>
      </c>
      <c r="H17" s="37">
        <f t="shared" si="2"/>
        <v>956334.81</v>
      </c>
      <c r="I17" s="37">
        <f t="shared" si="2"/>
        <v>1562061.54</v>
      </c>
      <c r="J17" s="37">
        <f t="shared" si="2"/>
        <v>530645.22</v>
      </c>
      <c r="K17" s="37">
        <f aca="true" t="shared" si="3" ref="K17:K22">SUM(B17:J17)</f>
        <v>10589199.620000003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1367594.31</v>
      </c>
      <c r="C18" s="31">
        <f t="shared" si="4"/>
        <v>1273323.08</v>
      </c>
      <c r="D18" s="31">
        <f t="shared" si="4"/>
        <v>1642168.98</v>
      </c>
      <c r="E18" s="31">
        <f t="shared" si="4"/>
        <v>956738.75</v>
      </c>
      <c r="F18" s="31">
        <f t="shared" si="4"/>
        <v>1004792.16</v>
      </c>
      <c r="G18" s="31">
        <f t="shared" si="4"/>
        <v>1072847.95</v>
      </c>
      <c r="H18" s="31">
        <f t="shared" si="4"/>
        <v>920021.51</v>
      </c>
      <c r="I18" s="31">
        <f t="shared" si="4"/>
        <v>1477130.83</v>
      </c>
      <c r="J18" s="31">
        <f t="shared" si="4"/>
        <v>503634.31</v>
      </c>
      <c r="K18" s="31">
        <f t="shared" si="3"/>
        <v>10218251.88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22227.28</v>
      </c>
      <c r="C19" s="31">
        <f t="shared" si="5"/>
        <v>13231.71</v>
      </c>
      <c r="D19" s="31">
        <f t="shared" si="5"/>
        <v>-5012.07</v>
      </c>
      <c r="E19" s="31">
        <f t="shared" si="5"/>
        <v>85954.64</v>
      </c>
      <c r="F19" s="31">
        <f t="shared" si="5"/>
        <v>1485.74</v>
      </c>
      <c r="G19" s="31">
        <f t="shared" si="5"/>
        <v>-44906.2</v>
      </c>
      <c r="H19" s="31">
        <f t="shared" si="5"/>
        <v>28670.81</v>
      </c>
      <c r="I19" s="31">
        <f t="shared" si="5"/>
        <v>28701.55</v>
      </c>
      <c r="J19" s="31">
        <f t="shared" si="5"/>
        <v>18441.91</v>
      </c>
      <c r="K19" s="31">
        <f t="shared" si="3"/>
        <v>148795.37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-13661.35</v>
      </c>
      <c r="I22" s="35">
        <v>0</v>
      </c>
      <c r="J22" s="31">
        <v>-2829.68</v>
      </c>
      <c r="K22" s="31">
        <f t="shared" si="3"/>
        <v>-22262.03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-158254.72</v>
      </c>
      <c r="C25" s="31">
        <f t="shared" si="6"/>
        <v>-121777.81</v>
      </c>
      <c r="D25" s="31">
        <f t="shared" si="6"/>
        <v>-146073.94000000006</v>
      </c>
      <c r="E25" s="31">
        <f t="shared" si="6"/>
        <v>-168112.27</v>
      </c>
      <c r="F25" s="31">
        <f t="shared" si="6"/>
        <v>-80172.4</v>
      </c>
      <c r="G25" s="31">
        <f t="shared" si="6"/>
        <v>-143015.81</v>
      </c>
      <c r="H25" s="31">
        <f t="shared" si="6"/>
        <v>-63846.76</v>
      </c>
      <c r="I25" s="31">
        <f t="shared" si="6"/>
        <v>-167607.51</v>
      </c>
      <c r="J25" s="31">
        <f t="shared" si="6"/>
        <v>-44023.11</v>
      </c>
      <c r="K25" s="31">
        <f aca="true" t="shared" si="7" ref="K25:K33">SUM(B25:J25)</f>
        <v>-1092884.3300000003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-158254.72</v>
      </c>
      <c r="C26" s="31">
        <f t="shared" si="8"/>
        <v>-121777.81</v>
      </c>
      <c r="D26" s="31">
        <f t="shared" si="8"/>
        <v>-128048.63</v>
      </c>
      <c r="E26" s="31">
        <f t="shared" si="8"/>
        <v>-168112.27</v>
      </c>
      <c r="F26" s="31">
        <f t="shared" si="8"/>
        <v>-80172.4</v>
      </c>
      <c r="G26" s="31">
        <f t="shared" si="8"/>
        <v>-143015.81</v>
      </c>
      <c r="H26" s="31">
        <f t="shared" si="8"/>
        <v>-63846.76</v>
      </c>
      <c r="I26" s="31">
        <f t="shared" si="8"/>
        <v>-167607.51</v>
      </c>
      <c r="J26" s="31">
        <f t="shared" si="8"/>
        <v>-38804.87</v>
      </c>
      <c r="K26" s="31">
        <f t="shared" si="7"/>
        <v>-1069640.7800000003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-118056.4</v>
      </c>
      <c r="C27" s="31">
        <f aca="true" t="shared" si="9" ref="C27:J27">-ROUND((C9)*$E$3,2)</f>
        <v>-111386</v>
      </c>
      <c r="D27" s="31">
        <f t="shared" si="9"/>
        <v>-104715.6</v>
      </c>
      <c r="E27" s="31">
        <f t="shared" si="9"/>
        <v>-79486</v>
      </c>
      <c r="F27" s="31">
        <f t="shared" si="9"/>
        <v>-80172.4</v>
      </c>
      <c r="G27" s="31">
        <f t="shared" si="9"/>
        <v>-52597.6</v>
      </c>
      <c r="H27" s="31">
        <f t="shared" si="9"/>
        <v>-43454.4</v>
      </c>
      <c r="I27" s="31">
        <f t="shared" si="9"/>
        <v>-135784</v>
      </c>
      <c r="J27" s="31">
        <f t="shared" si="9"/>
        <v>-28987.2</v>
      </c>
      <c r="K27" s="31">
        <f t="shared" si="7"/>
        <v>-754639.6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-7629.6</v>
      </c>
      <c r="C29" s="31">
        <v>-3049.2</v>
      </c>
      <c r="D29" s="31">
        <v>-2723.6</v>
      </c>
      <c r="E29" s="31">
        <v>-4294.4</v>
      </c>
      <c r="F29" s="27">
        <v>0</v>
      </c>
      <c r="G29" s="31">
        <v>-3203.2</v>
      </c>
      <c r="H29" s="31">
        <v>-791.9</v>
      </c>
      <c r="I29" s="31">
        <v>-1235.82</v>
      </c>
      <c r="J29" s="31">
        <v>-381.25</v>
      </c>
      <c r="K29" s="31">
        <f t="shared" si="7"/>
        <v>-23308.97</v>
      </c>
      <c r="L29"/>
      <c r="M29"/>
      <c r="N29"/>
    </row>
    <row r="30" spans="1:14" ht="16.5" customHeight="1">
      <c r="A30" s="26" t="s">
        <v>21</v>
      </c>
      <c r="B30" s="31">
        <v>-32568.72</v>
      </c>
      <c r="C30" s="31">
        <v>-7342.61</v>
      </c>
      <c r="D30" s="31">
        <v>-20609.43</v>
      </c>
      <c r="E30" s="31">
        <v>-84331.87</v>
      </c>
      <c r="F30" s="27">
        <v>0</v>
      </c>
      <c r="G30" s="31">
        <v>-87215.01</v>
      </c>
      <c r="H30" s="31">
        <v>-19600.46</v>
      </c>
      <c r="I30" s="31">
        <v>-30587.69</v>
      </c>
      <c r="J30" s="31">
        <v>-9436.42</v>
      </c>
      <c r="K30" s="31">
        <f t="shared" si="7"/>
        <v>-291692.20999999996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-23243.550000000054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28">
        <v>700000</v>
      </c>
      <c r="F39" s="17">
        <v>0</v>
      </c>
      <c r="G39" s="28">
        <v>760000</v>
      </c>
      <c r="H39" s="28">
        <v>650000</v>
      </c>
      <c r="I39" s="17">
        <v>0</v>
      </c>
      <c r="J39" s="17">
        <v>0</v>
      </c>
      <c r="K39" s="28">
        <f>SUM(B39:J39)</f>
        <v>3110000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28">
        <v>-700000</v>
      </c>
      <c r="F40" s="17">
        <v>0</v>
      </c>
      <c r="G40" s="28">
        <v>-760000</v>
      </c>
      <c r="H40" s="28">
        <v>-650000</v>
      </c>
      <c r="I40" s="17">
        <v>0</v>
      </c>
      <c r="J40" s="17">
        <v>0</v>
      </c>
      <c r="K40" s="28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1269357.3100000003</v>
      </c>
      <c r="C45" s="10">
        <f t="shared" si="11"/>
        <v>1192363.98</v>
      </c>
      <c r="D45" s="10">
        <f t="shared" si="11"/>
        <v>1514670.8199999998</v>
      </c>
      <c r="E45" s="10">
        <f t="shared" si="11"/>
        <v>901180.1100000001</v>
      </c>
      <c r="F45" s="10">
        <f t="shared" si="11"/>
        <v>949769.62</v>
      </c>
      <c r="G45" s="10">
        <f t="shared" si="11"/>
        <v>895409.26</v>
      </c>
      <c r="H45" s="10">
        <f t="shared" si="11"/>
        <v>892488.05</v>
      </c>
      <c r="I45" s="10">
        <f t="shared" si="11"/>
        <v>1394454.03</v>
      </c>
      <c r="J45" s="10">
        <f t="shared" si="11"/>
        <v>486622.11</v>
      </c>
      <c r="K45" s="21">
        <f>SUM(B45:J45)</f>
        <v>9496315.29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1269357.31</v>
      </c>
      <c r="C51" s="10">
        <f t="shared" si="12"/>
        <v>1192363.98</v>
      </c>
      <c r="D51" s="10">
        <f t="shared" si="12"/>
        <v>1514670.82</v>
      </c>
      <c r="E51" s="10">
        <f t="shared" si="12"/>
        <v>901180.1</v>
      </c>
      <c r="F51" s="10">
        <f t="shared" si="12"/>
        <v>949769.62</v>
      </c>
      <c r="G51" s="10">
        <f t="shared" si="12"/>
        <v>895409.25</v>
      </c>
      <c r="H51" s="10">
        <f t="shared" si="12"/>
        <v>892488.06</v>
      </c>
      <c r="I51" s="10">
        <f>SUM(I52:I64)</f>
        <v>1394454.04</v>
      </c>
      <c r="J51" s="10">
        <f t="shared" si="12"/>
        <v>486622.11</v>
      </c>
      <c r="K51" s="5">
        <f>SUM(K52:K64)</f>
        <v>9496315.29</v>
      </c>
      <c r="L51" s="9"/>
    </row>
    <row r="52" spans="1:11" ht="16.5" customHeight="1">
      <c r="A52" s="7" t="s">
        <v>71</v>
      </c>
      <c r="B52" s="8">
        <v>1107641.19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1107641.19</v>
      </c>
    </row>
    <row r="53" spans="1:11" ht="16.5" customHeight="1">
      <c r="A53" s="7" t="s">
        <v>72</v>
      </c>
      <c r="B53" s="8">
        <v>161716.12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161716.12</v>
      </c>
    </row>
    <row r="54" spans="1:11" ht="16.5" customHeight="1">
      <c r="A54" s="7" t="s">
        <v>4</v>
      </c>
      <c r="B54" s="6">
        <v>0</v>
      </c>
      <c r="C54" s="8">
        <v>1192363.98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1192363.98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1514670.82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1514670.82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901180.1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901180.1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949769.62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949769.62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895409.25</v>
      </c>
      <c r="H58" s="6">
        <v>0</v>
      </c>
      <c r="I58" s="6">
        <v>0</v>
      </c>
      <c r="J58" s="6">
        <v>0</v>
      </c>
      <c r="K58" s="5">
        <f t="shared" si="13"/>
        <v>895409.25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892488.06</v>
      </c>
      <c r="I59" s="6">
        <v>0</v>
      </c>
      <c r="J59" s="6">
        <v>0</v>
      </c>
      <c r="K59" s="5">
        <f t="shared" si="13"/>
        <v>892488.06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526127.51</v>
      </c>
      <c r="J61" s="6">
        <v>0</v>
      </c>
      <c r="K61" s="5">
        <f t="shared" si="13"/>
        <v>526127.51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868326.53</v>
      </c>
      <c r="J62" s="6">
        <v>0</v>
      </c>
      <c r="K62" s="5">
        <f t="shared" si="13"/>
        <v>868326.53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486622.11</v>
      </c>
      <c r="K63" s="5">
        <f t="shared" si="13"/>
        <v>486622.11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18043.579999999998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2687.22</v>
      </c>
    </row>
    <row r="73" spans="1:2" ht="14.25">
      <c r="A73" s="7" t="s">
        <v>56</v>
      </c>
      <c r="B73" s="8">
        <v>6401.48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0</v>
      </c>
    </row>
    <row r="77" spans="1:2" ht="14.25">
      <c r="A77" s="7" t="s">
        <v>60</v>
      </c>
      <c r="B77" s="8">
        <v>3222.65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5732.23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2020-03-06T18:30:09Z</dcterms:modified>
  <cp:category/>
  <cp:version/>
  <cp:contentType/>
  <cp:contentStatus/>
</cp:coreProperties>
</file>