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<sst xmlns="http://schemas.openxmlformats.org/spreadsheetml/2006/main" count="72" uniqueCount="71">
  <si>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</si>
  <si>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</si>
  <si>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</si>
  <si>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</si>
  <si>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</si>
  <si>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</si>
  <si>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</si>
  <si>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</si>
  <si>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</si>
  <si>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</si>
  <si>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</si>
  <si>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</si>
  <si>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</si>
  <si>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</si>
  <si>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</si>
  <si>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</si>
  <si>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</si>
  <si>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</si>
  <si>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</si>
  <si>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</si>
  <si>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</si>
  <si>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</si>
  <si>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</si>
  <si>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</si>
  <si>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</si>
  <si>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</si>
  <si>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</si>
  <si>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</si>
  <si>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</si>
  <si>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</si>
  <si>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</si>
  <si>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</si>
  <si>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</si>
  <si>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</si>
  <si>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</si>
  <si>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</si>
  <si>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</si>
  <si>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</si>
  <si>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</si>
  <si>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</si>
  <si>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</si>
  <si>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</si>
  <si>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</si>
  <si>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</si>
  <si>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</si>
  <si>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</si>
  <si>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</si>
  <si>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</si>
  <si>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</si>
  <si>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</si>
  <si>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</si>
  <si>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</si>
  <si>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</si>
  <si>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</si>
  <si>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</si>
  <si>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</si>
  <si>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</si>
  <si>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</si>
  <si>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</si>
  <si>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</si>
  <si>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</si>
  <si>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</si>
  <si>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</si>
  <si>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</si>
  <si>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</si>
  <si>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</si>
  <si>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</si>
  <si>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</si>
  <si>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</si>
  <si>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</si>
  <si>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10/03/20 - VENCIMENTO 17/03/20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</si>
</sst>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429962</v>
      </c>
      <c r="C7" s="48">
        <f t="shared" si="0"/>
        <v>356078</v>
      </c>
      <c r="D7" s="48">
        <f t="shared" si="0"/>
        <v>423668</v>
      </c>
      <c r="E7" s="48">
        <f t="shared" si="0"/>
        <v>273781</v>
      </c>
      <c r="F7" s="48">
        <f t="shared" si="0"/>
        <v>282442</v>
      </c>
      <c r="G7" s="48">
        <f t="shared" si="0"/>
        <v>300240</v>
      </c>
      <c r="H7" s="48">
        <f t="shared" si="0"/>
        <v>316523</v>
      </c>
      <c r="I7" s="48">
        <f t="shared" si="0"/>
        <v>500242</v>
      </c>
      <c r="J7" s="48">
        <f t="shared" si="0"/>
        <v>147777</v>
      </c>
      <c r="K7" s="48">
        <f t="shared" si="0"/>
        <v>3030713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25231</v>
      </c>
      <c r="C8" s="46">
        <f t="shared" si="1"/>
        <v>23379</v>
      </c>
      <c r="D8" s="46">
        <f t="shared" si="1"/>
        <v>22828</v>
      </c>
      <c r="E8" s="46">
        <f t="shared" si="1"/>
        <v>17068</v>
      </c>
      <c r="F8" s="46">
        <f t="shared" si="1"/>
        <v>17164</v>
      </c>
      <c r="G8" s="46">
        <f t="shared" si="1"/>
        <v>11190</v>
      </c>
      <c r="H8" s="46">
        <f t="shared" si="1"/>
        <v>9034</v>
      </c>
      <c r="I8" s="46">
        <f t="shared" si="1"/>
        <v>29417</v>
      </c>
      <c r="J8" s="46">
        <f t="shared" si="1"/>
        <v>6368</v>
      </c>
      <c r="K8" s="39">
        <f>SUM(B8:J8)</f>
        <v>161679</v>
      </c>
      <c r="L8"/>
      <c r="M8"/>
      <c r="N8"/>
    </row>
    <row r="9" spans="1:14" ht="16.5" customHeight="1">
      <c r="A9" s="23" t="s">
        <v>36</v>
      </c>
      <c r="B9" s="46">
        <v>25207</v>
      </c>
      <c r="C9" s="46">
        <v>23370</v>
      </c>
      <c r="D9" s="46">
        <v>22802</v>
      </c>
      <c r="E9" s="46">
        <v>17022</v>
      </c>
      <c r="F9" s="46">
        <v>17143</v>
      </c>
      <c r="G9" s="46">
        <v>11187</v>
      </c>
      <c r="H9" s="46">
        <v>9034</v>
      </c>
      <c r="I9" s="46">
        <v>29327</v>
      </c>
      <c r="J9" s="46">
        <v>6368</v>
      </c>
      <c r="K9" s="39">
        <f>SUM(B9:J9)</f>
        <v>161460</v>
      </c>
      <c r="L9"/>
      <c r="M9"/>
      <c r="N9"/>
    </row>
    <row r="10" spans="1:14" ht="16.5" customHeight="1">
      <c r="A10" s="23" t="s">
        <v>35</v>
      </c>
      <c r="B10" s="46">
        <v>24</v>
      </c>
      <c r="C10" s="46">
        <v>9</v>
      </c>
      <c r="D10" s="46">
        <v>26</v>
      </c>
      <c r="E10" s="46">
        <v>46</v>
      </c>
      <c r="F10" s="46">
        <v>21</v>
      </c>
      <c r="G10" s="46">
        <v>3</v>
      </c>
      <c r="H10" s="46">
        <v>0</v>
      </c>
      <c r="I10" s="46">
        <v>90</v>
      </c>
      <c r="J10" s="46">
        <v>0</v>
      </c>
      <c r="K10" s="39">
        <f>SUM(B10:J10)</f>
        <v>219</v>
      </c>
      <c r="L10"/>
      <c r="M10"/>
      <c r="N10"/>
    </row>
    <row r="11" spans="1:14" ht="16.5" customHeight="1">
      <c r="A11" s="45" t="s">
        <v>34</v>
      </c>
      <c r="B11" s="44">
        <v>404731</v>
      </c>
      <c r="C11" s="44">
        <v>332699</v>
      </c>
      <c r="D11" s="44">
        <v>400840</v>
      </c>
      <c r="E11" s="44">
        <v>256713</v>
      </c>
      <c r="F11" s="44">
        <v>265278</v>
      </c>
      <c r="G11" s="44">
        <v>289050</v>
      </c>
      <c r="H11" s="44">
        <v>307489</v>
      </c>
      <c r="I11" s="44">
        <v>470825</v>
      </c>
      <c r="J11" s="44">
        <v>141409</v>
      </c>
      <c r="K11" s="39">
        <f>SUM(B11:J11)</f>
        <v>2869034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1.039414306628497</v>
      </c>
      <c r="C15" s="40">
        <v>1.025495233502576</v>
      </c>
      <c r="D15" s="40">
        <v>1.012361208687512</v>
      </c>
      <c r="E15" s="40">
        <v>1.138249927104438</v>
      </c>
      <c r="F15" s="40">
        <v>0.998386123806798</v>
      </c>
      <c r="G15" s="40">
        <v>0.975400145971579</v>
      </c>
      <c r="H15" s="40">
        <v>1.042631065206586</v>
      </c>
      <c r="I15" s="40">
        <v>1.022051152964315</v>
      </c>
      <c r="J15" s="40">
        <v>1.046283309556986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1557637.3900000001</v>
      </c>
      <c r="C17" s="37">
        <f t="shared" si="2"/>
        <v>1390751.95</v>
      </c>
      <c r="D17" s="37">
        <f t="shared" si="2"/>
        <v>1797238.9</v>
      </c>
      <c r="E17" s="37">
        <f t="shared" si="2"/>
        <v>1148533.65</v>
      </c>
      <c r="F17" s="37">
        <f t="shared" si="2"/>
        <v>1097270.08</v>
      </c>
      <c r="G17" s="37">
        <f t="shared" si="2"/>
        <v>1137825.3299999998</v>
      </c>
      <c r="H17" s="37">
        <f t="shared" si="2"/>
        <v>1020331.78</v>
      </c>
      <c r="I17" s="37">
        <f t="shared" si="2"/>
        <v>1639948.1400000001</v>
      </c>
      <c r="J17" s="37">
        <f t="shared" si="2"/>
        <v>551195.99</v>
      </c>
      <c r="K17" s="37">
        <f aca="true" t="shared" si="3" ref="K17:K22">SUM(B17:J17)</f>
        <v>11340733.21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1462214.77</v>
      </c>
      <c r="C18" s="31">
        <f t="shared" si="4"/>
        <v>1329274.78</v>
      </c>
      <c r="D18" s="31">
        <f t="shared" si="4"/>
        <v>1751994.28</v>
      </c>
      <c r="E18" s="31">
        <f t="shared" si="4"/>
        <v>985666.36</v>
      </c>
      <c r="F18" s="31">
        <f t="shared" si="4"/>
        <v>1075341.43</v>
      </c>
      <c r="G18" s="31">
        <f t="shared" si="4"/>
        <v>1155773.88</v>
      </c>
      <c r="H18" s="31">
        <f t="shared" si="4"/>
        <v>971282.48</v>
      </c>
      <c r="I18" s="31">
        <f t="shared" si="4"/>
        <v>1549549.62</v>
      </c>
      <c r="J18" s="31">
        <f t="shared" si="4"/>
        <v>518623.38</v>
      </c>
      <c r="K18" s="31">
        <f t="shared" si="3"/>
        <v>10799720.980000002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57632.18</v>
      </c>
      <c r="C19" s="31">
        <f t="shared" si="5"/>
        <v>33890.17</v>
      </c>
      <c r="D19" s="31">
        <f t="shared" si="5"/>
        <v>21656.77</v>
      </c>
      <c r="E19" s="31">
        <f t="shared" si="5"/>
        <v>136268.3</v>
      </c>
      <c r="F19" s="31">
        <f t="shared" si="5"/>
        <v>-1735.47</v>
      </c>
      <c r="G19" s="31">
        <f t="shared" si="5"/>
        <v>-28431.87</v>
      </c>
      <c r="H19" s="31">
        <f t="shared" si="5"/>
        <v>41406.81</v>
      </c>
      <c r="I19" s="31">
        <f t="shared" si="5"/>
        <v>34169.36</v>
      </c>
      <c r="J19" s="31">
        <f t="shared" si="5"/>
        <v>24003.61</v>
      </c>
      <c r="K19" s="31">
        <f t="shared" si="3"/>
        <v>318859.86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-253483.94</v>
      </c>
      <c r="C25" s="31">
        <f t="shared" si="6"/>
        <v>-111294.1</v>
      </c>
      <c r="D25" s="31">
        <f t="shared" si="6"/>
        <v>1204859.8599999999</v>
      </c>
      <c r="E25" s="31">
        <f t="shared" si="6"/>
        <v>371647.88</v>
      </c>
      <c r="F25" s="31">
        <f t="shared" si="6"/>
        <v>-75429.2</v>
      </c>
      <c r="G25" s="31">
        <f t="shared" si="6"/>
        <v>537876.73</v>
      </c>
      <c r="H25" s="31">
        <f t="shared" si="6"/>
        <v>763133.45</v>
      </c>
      <c r="I25" s="31">
        <f t="shared" si="6"/>
        <v>-194764.82</v>
      </c>
      <c r="J25" s="31">
        <f t="shared" si="6"/>
        <v>-53514.18</v>
      </c>
      <c r="K25" s="31">
        <f aca="true" t="shared" si="7" ref="K25:K33">SUM(B25:J25)</f>
        <v>2189031.6799999997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-253483.94</v>
      </c>
      <c r="C26" s="31">
        <f t="shared" si="8"/>
        <v>-111294.1</v>
      </c>
      <c r="D26" s="31">
        <f t="shared" si="8"/>
        <v>-147114.83</v>
      </c>
      <c r="E26" s="31">
        <f t="shared" si="8"/>
        <v>-253352.12</v>
      </c>
      <c r="F26" s="31">
        <f t="shared" si="8"/>
        <v>-75429.2</v>
      </c>
      <c r="G26" s="31">
        <f t="shared" si="8"/>
        <v>-257123.27</v>
      </c>
      <c r="H26" s="31">
        <f t="shared" si="8"/>
        <v>-81866.54999999999</v>
      </c>
      <c r="I26" s="31">
        <f t="shared" si="8"/>
        <v>-194764.82</v>
      </c>
      <c r="J26" s="31">
        <f t="shared" si="8"/>
        <v>-48295.94</v>
      </c>
      <c r="K26" s="31">
        <f t="shared" si="7"/>
        <v>-1422724.77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-110910.8</v>
      </c>
      <c r="C27" s="31">
        <f aca="true" t="shared" si="9" ref="C27:J27">-ROUND((C9)*$E$3,2)</f>
        <v>-102828</v>
      </c>
      <c r="D27" s="31">
        <f t="shared" si="9"/>
        <v>-100328.8</v>
      </c>
      <c r="E27" s="31">
        <f t="shared" si="9"/>
        <v>-74896.8</v>
      </c>
      <c r="F27" s="31">
        <f t="shared" si="9"/>
        <v>-75429.2</v>
      </c>
      <c r="G27" s="31">
        <f t="shared" si="9"/>
        <v>-49222.8</v>
      </c>
      <c r="H27" s="31">
        <f t="shared" si="9"/>
        <v>-39749.6</v>
      </c>
      <c r="I27" s="31">
        <f t="shared" si="9"/>
        <v>-129038.8</v>
      </c>
      <c r="J27" s="31">
        <f t="shared" si="9"/>
        <v>-28019.2</v>
      </c>
      <c r="K27" s="31">
        <f t="shared" si="7"/>
        <v>-710424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-13367.2</v>
      </c>
      <c r="C29" s="31">
        <v>-2508</v>
      </c>
      <c r="D29" s="31">
        <v>-4470.4</v>
      </c>
      <c r="E29" s="31">
        <v>-4804.8</v>
      </c>
      <c r="F29" s="27">
        <v>0</v>
      </c>
      <c r="G29" s="31">
        <v>-4065.6</v>
      </c>
      <c r="H29" s="31">
        <v>-1122.85</v>
      </c>
      <c r="I29" s="31">
        <v>-1752.26</v>
      </c>
      <c r="J29" s="31">
        <v>-540.59</v>
      </c>
      <c r="K29" s="31">
        <f t="shared" si="7"/>
        <v>-32631.699999999993</v>
      </c>
      <c r="L29"/>
      <c r="M29"/>
      <c r="N29"/>
    </row>
    <row r="30" spans="1:14" ht="16.5" customHeight="1">
      <c r="A30" s="26" t="s">
        <v>21</v>
      </c>
      <c r="B30" s="31">
        <v>-129205.94</v>
      </c>
      <c r="C30" s="31">
        <v>-5958.1</v>
      </c>
      <c r="D30" s="31">
        <v>-42315.63</v>
      </c>
      <c r="E30" s="31">
        <v>-173650.52</v>
      </c>
      <c r="F30" s="27">
        <v>0</v>
      </c>
      <c r="G30" s="31">
        <v>-203834.87</v>
      </c>
      <c r="H30" s="31">
        <v>-40994.1</v>
      </c>
      <c r="I30" s="31">
        <v>-63973.76</v>
      </c>
      <c r="J30" s="31">
        <v>-19736.15</v>
      </c>
      <c r="K30" s="31">
        <f t="shared" si="7"/>
        <v>-679669.0700000001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1351974.69</v>
      </c>
      <c r="E31" s="28">
        <f t="shared" si="10"/>
        <v>625000</v>
      </c>
      <c r="F31" s="28">
        <f t="shared" si="10"/>
        <v>0</v>
      </c>
      <c r="G31" s="28">
        <f t="shared" si="10"/>
        <v>795000</v>
      </c>
      <c r="H31" s="28">
        <f t="shared" si="10"/>
        <v>845000</v>
      </c>
      <c r="I31" s="28">
        <f t="shared" si="10"/>
        <v>0</v>
      </c>
      <c r="J31" s="28">
        <f t="shared" si="10"/>
        <v>-5218.24</v>
      </c>
      <c r="K31" s="31">
        <f t="shared" si="7"/>
        <v>3611756.4499999997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2370000</v>
      </c>
      <c r="E39" s="28">
        <v>1325000</v>
      </c>
      <c r="F39" s="17">
        <v>0</v>
      </c>
      <c r="G39" s="28">
        <v>1555000</v>
      </c>
      <c r="H39" s="28">
        <v>1495000</v>
      </c>
      <c r="I39" s="17">
        <v>0</v>
      </c>
      <c r="J39" s="17">
        <v>0</v>
      </c>
      <c r="K39" s="28">
        <f>SUM(B39:J39)</f>
        <v>6745000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1304153.4500000002</v>
      </c>
      <c r="C45" s="10">
        <f t="shared" si="11"/>
        <v>1279457.8499999999</v>
      </c>
      <c r="D45" s="10">
        <f t="shared" si="11"/>
        <v>3002098.76</v>
      </c>
      <c r="E45" s="10">
        <f t="shared" si="11"/>
        <v>1520181.5299999998</v>
      </c>
      <c r="F45" s="10">
        <f t="shared" si="11"/>
        <v>1021840.8800000001</v>
      </c>
      <c r="G45" s="10">
        <f t="shared" si="11"/>
        <v>1675702.0599999998</v>
      </c>
      <c r="H45" s="10">
        <f t="shared" si="11"/>
        <v>1783465.23</v>
      </c>
      <c r="I45" s="10">
        <f t="shared" si="11"/>
        <v>1445183.32</v>
      </c>
      <c r="J45" s="10">
        <f t="shared" si="11"/>
        <v>497681.81</v>
      </c>
      <c r="K45" s="21">
        <f>SUM(B45:J45)</f>
        <v>13529764.89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1304153.45</v>
      </c>
      <c r="C51" s="10">
        <f t="shared" si="12"/>
        <v>1279457.85</v>
      </c>
      <c r="D51" s="10">
        <f t="shared" si="12"/>
        <v>3002098.76</v>
      </c>
      <c r="E51" s="10">
        <f t="shared" si="12"/>
        <v>1520181.52</v>
      </c>
      <c r="F51" s="10">
        <f t="shared" si="12"/>
        <v>1021840.88</v>
      </c>
      <c r="G51" s="10">
        <f t="shared" si="12"/>
        <v>1675702.06</v>
      </c>
      <c r="H51" s="10">
        <f t="shared" si="12"/>
        <v>1783465.22</v>
      </c>
      <c r="I51" s="10">
        <f>SUM(I52:I64)</f>
        <v>1445183.3199999998</v>
      </c>
      <c r="J51" s="10">
        <f t="shared" si="12"/>
        <v>497681.81</v>
      </c>
      <c r="K51" s="5">
        <f>SUM(K52:K64)</f>
        <v>13529764.870000001</v>
      </c>
      <c r="L51" s="9"/>
    </row>
    <row r="52" spans="1:11" ht="16.5" customHeight="1">
      <c r="A52" s="7" t="s">
        <v>61</v>
      </c>
      <c r="B52" s="8">
        <v>1139178.04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1139178.04</v>
      </c>
    </row>
    <row r="53" spans="1:11" ht="16.5" customHeight="1">
      <c r="A53" s="7" t="s">
        <v>62</v>
      </c>
      <c r="B53" s="8">
        <v>164975.41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164975.41</v>
      </c>
    </row>
    <row r="54" spans="1:11" ht="16.5" customHeight="1">
      <c r="A54" s="7" t="s">
        <v>4</v>
      </c>
      <c r="B54" s="6">
        <v>0</v>
      </c>
      <c r="C54" s="8">
        <v>1279457.85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1279457.85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3002098.76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3002098.76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1520181.52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1520181.52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1021840.88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1021840.88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1675702.06</v>
      </c>
      <c r="H58" s="6">
        <v>0</v>
      </c>
      <c r="I58" s="6">
        <v>0</v>
      </c>
      <c r="J58" s="6">
        <v>0</v>
      </c>
      <c r="K58" s="5">
        <f t="shared" si="13"/>
        <v>1675702.06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1783465.22</v>
      </c>
      <c r="I59" s="6">
        <v>0</v>
      </c>
      <c r="J59" s="6">
        <v>0</v>
      </c>
      <c r="K59" s="5">
        <f t="shared" si="13"/>
        <v>1783465.22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556829.13</v>
      </c>
      <c r="J61" s="6">
        <v>0</v>
      </c>
      <c r="K61" s="5">
        <f t="shared" si="13"/>
        <v>556829.13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888354.19</v>
      </c>
      <c r="J62" s="6">
        <v>0</v>
      </c>
      <c r="K62" s="5">
        <f t="shared" si="13"/>
        <v>888354.19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497681.81</v>
      </c>
      <c r="K63" s="5">
        <f t="shared" si="13"/>
        <v>497681.81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2020-03-16T18:53:41Z</dcterms:modified>
  <cp:category/>
  <cp:version/>
  <cp:contentType/>
  <cp:contentStatus/>
</cp:coreProperties>
</file>