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<sst xmlns="http://schemas.openxmlformats.org/spreadsheetml/2006/main" count="72" uniqueCount="71">
  <si>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</si>
  <si>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</si>
  <si>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</si>
  <si>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</si>
  <si>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</si>
  <si>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</si>
  <si>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</si>
  <si>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</si>
  <si>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</si>
  <si>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</si>
  <si>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</si>
  <si>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</si>
  <si>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</si>
  <si>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</si>
  <si>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</si>
  <si>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</si>
  <si>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</si>
  <si>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</si>
  <si>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</si>
  <si>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</si>
  <si>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</si>
  <si>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</si>
  <si>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</si>
  <si>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</si>
  <si>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</si>
  <si>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</si>
  <si>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</si>
  <si>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</si>
  <si>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</si>
  <si>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</si>
  <si>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</si>
  <si>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</si>
  <si>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</si>
  <si>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</si>
  <si>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</si>
  <si>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</si>
  <si>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</si>
  <si>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</si>
  <si>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</si>
  <si>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</si>
  <si>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</si>
  <si>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</si>
  <si>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</si>
  <si>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</si>
  <si>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</si>
  <si>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</si>
  <si>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</si>
  <si>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</si>
  <si>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</si>
  <si>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</si>
  <si>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</si>
  <si>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</si>
  <si>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</si>
  <si>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</si>
  <si>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</si>
  <si>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</si>
  <si>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</si>
  <si>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</si>
  <si>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</si>
  <si>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</si>
  <si>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</si>
  <si>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</si>
  <si>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</si>
  <si>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</si>
  <si>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</si>
  <si>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</si>
  <si>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</si>
  <si>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</si>
  <si>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</si>
  <si>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</si>
  <si>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14/03/20 - VENCIMENTO 20/03/20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</si>
</sst>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50" t="s">
        <v>63</v>
      </c>
      <c r="C5" s="50" t="s">
        <v>49</v>
      </c>
      <c r="D5" s="51" t="s">
        <v>64</v>
      </c>
      <c r="E5" s="51" t="s">
        <v>65</v>
      </c>
      <c r="F5" s="51" t="s">
        <v>66</v>
      </c>
      <c r="G5" s="50" t="s">
        <v>67</v>
      </c>
      <c r="H5" s="51" t="s">
        <v>64</v>
      </c>
      <c r="I5" s="50" t="s">
        <v>48</v>
      </c>
      <c r="J5" s="50" t="s">
        <v>68</v>
      </c>
      <c r="K5" s="58"/>
    </row>
    <row r="6" spans="1:11" ht="18.75" customHeight="1">
      <c r="A6" s="58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8"/>
    </row>
    <row r="7" spans="1:14" ht="16.5" customHeight="1">
      <c r="A7" s="13" t="s">
        <v>38</v>
      </c>
      <c r="B7" s="48">
        <f aca="true" t="shared" si="0" ref="B7:K7">B8+B11</f>
        <v>206214</v>
      </c>
      <c r="C7" s="48">
        <f t="shared" si="0"/>
        <v>168821</v>
      </c>
      <c r="D7" s="48">
        <f t="shared" si="0"/>
        <v>227940</v>
      </c>
      <c r="E7" s="48">
        <f t="shared" si="0"/>
        <v>121184</v>
      </c>
      <c r="F7" s="48">
        <f t="shared" si="0"/>
        <v>140952</v>
      </c>
      <c r="G7" s="48">
        <f t="shared" si="0"/>
        <v>167316</v>
      </c>
      <c r="H7" s="48">
        <f t="shared" si="0"/>
        <v>179536</v>
      </c>
      <c r="I7" s="48">
        <f t="shared" si="0"/>
        <v>244578</v>
      </c>
      <c r="J7" s="48">
        <f t="shared" si="0"/>
        <v>49600</v>
      </c>
      <c r="K7" s="48">
        <f t="shared" si="0"/>
        <v>1506141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14896</v>
      </c>
      <c r="C8" s="46">
        <f t="shared" si="1"/>
        <v>14783</v>
      </c>
      <c r="D8" s="46">
        <f t="shared" si="1"/>
        <v>16756</v>
      </c>
      <c r="E8" s="46">
        <f t="shared" si="1"/>
        <v>9253</v>
      </c>
      <c r="F8" s="46">
        <f t="shared" si="1"/>
        <v>9868</v>
      </c>
      <c r="G8" s="46">
        <f t="shared" si="1"/>
        <v>7583</v>
      </c>
      <c r="H8" s="46">
        <f t="shared" si="1"/>
        <v>6685</v>
      </c>
      <c r="I8" s="46">
        <f t="shared" si="1"/>
        <v>15991</v>
      </c>
      <c r="J8" s="46">
        <f t="shared" si="1"/>
        <v>1855</v>
      </c>
      <c r="K8" s="39">
        <f>SUM(B8:J8)</f>
        <v>97670</v>
      </c>
      <c r="L8"/>
      <c r="M8"/>
      <c r="N8"/>
    </row>
    <row r="9" spans="1:14" ht="16.5" customHeight="1">
      <c r="A9" s="23" t="s">
        <v>36</v>
      </c>
      <c r="B9" s="46">
        <v>14888</v>
      </c>
      <c r="C9" s="46">
        <v>14780</v>
      </c>
      <c r="D9" s="46">
        <v>16749</v>
      </c>
      <c r="E9" s="46">
        <v>9237</v>
      </c>
      <c r="F9" s="46">
        <v>9862</v>
      </c>
      <c r="G9" s="46">
        <v>7582</v>
      </c>
      <c r="H9" s="46">
        <v>6685</v>
      </c>
      <c r="I9" s="46">
        <v>15973</v>
      </c>
      <c r="J9" s="46">
        <v>1855</v>
      </c>
      <c r="K9" s="39">
        <f>SUM(B9:J9)</f>
        <v>97611</v>
      </c>
      <c r="L9"/>
      <c r="M9"/>
      <c r="N9"/>
    </row>
    <row r="10" spans="1:14" ht="16.5" customHeight="1">
      <c r="A10" s="23" t="s">
        <v>35</v>
      </c>
      <c r="B10" s="46">
        <v>8</v>
      </c>
      <c r="C10" s="46">
        <v>3</v>
      </c>
      <c r="D10" s="46">
        <v>7</v>
      </c>
      <c r="E10" s="46">
        <v>16</v>
      </c>
      <c r="F10" s="46">
        <v>6</v>
      </c>
      <c r="G10" s="46">
        <v>1</v>
      </c>
      <c r="H10" s="46">
        <v>0</v>
      </c>
      <c r="I10" s="46">
        <v>18</v>
      </c>
      <c r="J10" s="46">
        <v>0</v>
      </c>
      <c r="K10" s="39">
        <f>SUM(B10:J10)</f>
        <v>59</v>
      </c>
      <c r="L10"/>
      <c r="M10"/>
      <c r="N10"/>
    </row>
    <row r="11" spans="1:14" ht="16.5" customHeight="1">
      <c r="A11" s="45" t="s">
        <v>34</v>
      </c>
      <c r="B11" s="44">
        <v>191318</v>
      </c>
      <c r="C11" s="44">
        <v>154038</v>
      </c>
      <c r="D11" s="44">
        <v>211184</v>
      </c>
      <c r="E11" s="44">
        <v>111931</v>
      </c>
      <c r="F11" s="44">
        <v>131084</v>
      </c>
      <c r="G11" s="44">
        <v>159733</v>
      </c>
      <c r="H11" s="44">
        <v>172851</v>
      </c>
      <c r="I11" s="44">
        <v>228587</v>
      </c>
      <c r="J11" s="44">
        <v>47745</v>
      </c>
      <c r="K11" s="39">
        <f>SUM(B11:J11)</f>
        <v>1408471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1.039414306628497</v>
      </c>
      <c r="C15" s="40">
        <v>1.025495233502576</v>
      </c>
      <c r="D15" s="40">
        <v>1.012361208687512</v>
      </c>
      <c r="E15" s="40">
        <v>1.138249927104438</v>
      </c>
      <c r="F15" s="40">
        <v>0.998386123806798</v>
      </c>
      <c r="G15" s="40">
        <v>0.975400145971579</v>
      </c>
      <c r="H15" s="40">
        <v>1.042631065206586</v>
      </c>
      <c r="I15" s="40">
        <v>1.022051152964315</v>
      </c>
      <c r="J15" s="40">
        <v>1.046283309556986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766723.9699999999</v>
      </c>
      <c r="C17" s="37">
        <f t="shared" si="2"/>
        <v>673880.43</v>
      </c>
      <c r="D17" s="37">
        <f t="shared" si="2"/>
        <v>977839.81</v>
      </c>
      <c r="E17" s="37">
        <f t="shared" si="2"/>
        <v>523202.23</v>
      </c>
      <c r="F17" s="37">
        <f t="shared" si="2"/>
        <v>559444.5900000001</v>
      </c>
      <c r="G17" s="37">
        <f t="shared" si="2"/>
        <v>638721.9099999999</v>
      </c>
      <c r="H17" s="37">
        <f t="shared" si="2"/>
        <v>582053.14</v>
      </c>
      <c r="I17" s="37">
        <f t="shared" si="2"/>
        <v>830540.0300000001</v>
      </c>
      <c r="J17" s="37">
        <f t="shared" si="2"/>
        <v>190696.79</v>
      </c>
      <c r="K17" s="37">
        <f aca="true" t="shared" si="3" ref="K17:K22">SUM(B17:J17)</f>
        <v>5743102.9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701292.57</v>
      </c>
      <c r="C18" s="31">
        <f t="shared" si="4"/>
        <v>630225.68</v>
      </c>
      <c r="D18" s="31">
        <f t="shared" si="4"/>
        <v>942600.28</v>
      </c>
      <c r="E18" s="31">
        <f t="shared" si="4"/>
        <v>436286.64</v>
      </c>
      <c r="F18" s="31">
        <f t="shared" si="4"/>
        <v>536646.55</v>
      </c>
      <c r="G18" s="31">
        <f t="shared" si="4"/>
        <v>644082.94</v>
      </c>
      <c r="H18" s="31">
        <f t="shared" si="4"/>
        <v>550924.17</v>
      </c>
      <c r="I18" s="31">
        <f t="shared" si="4"/>
        <v>757604.81</v>
      </c>
      <c r="J18" s="31">
        <f t="shared" si="4"/>
        <v>174071.2</v>
      </c>
      <c r="K18" s="31">
        <f t="shared" si="3"/>
        <v>5373734.840000001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27640.96</v>
      </c>
      <c r="C19" s="31">
        <f t="shared" si="5"/>
        <v>16067.75</v>
      </c>
      <c r="D19" s="31">
        <f t="shared" si="5"/>
        <v>11651.68</v>
      </c>
      <c r="E19" s="31">
        <f t="shared" si="5"/>
        <v>60316.6</v>
      </c>
      <c r="F19" s="31">
        <f t="shared" si="5"/>
        <v>-866.08</v>
      </c>
      <c r="G19" s="31">
        <f t="shared" si="5"/>
        <v>-15844.35</v>
      </c>
      <c r="H19" s="31">
        <f t="shared" si="5"/>
        <v>23486.48</v>
      </c>
      <c r="I19" s="31">
        <f t="shared" si="5"/>
        <v>16706.06</v>
      </c>
      <c r="J19" s="31">
        <f t="shared" si="5"/>
        <v>8056.59</v>
      </c>
      <c r="K19" s="31">
        <f t="shared" si="3"/>
        <v>147215.68999999997</v>
      </c>
      <c r="L19"/>
      <c r="M19"/>
      <c r="N19"/>
    </row>
    <row r="20" spans="1:14" ht="16.5" customHeight="1">
      <c r="A20" s="18" t="s">
        <v>28</v>
      </c>
      <c r="B20" s="31">
        <v>36466.58</v>
      </c>
      <c r="C20" s="31">
        <v>27587</v>
      </c>
      <c r="D20" s="31">
        <v>24059.46</v>
      </c>
      <c r="E20" s="31">
        <v>25275.13</v>
      </c>
      <c r="F20" s="31">
        <v>22340.26</v>
      </c>
      <c r="G20" s="31">
        <v>15782.71</v>
      </c>
      <c r="H20" s="31">
        <v>21303.84</v>
      </c>
      <c r="I20" s="31">
        <v>56229.16</v>
      </c>
      <c r="J20" s="31">
        <v>11398.68</v>
      </c>
      <c r="K20" s="31">
        <f t="shared" si="3"/>
        <v>240442.82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-13661.35</v>
      </c>
      <c r="I22" s="35">
        <v>0</v>
      </c>
      <c r="J22" s="31">
        <v>-2829.68</v>
      </c>
      <c r="K22" s="31">
        <f t="shared" si="3"/>
        <v>-22262.03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-65507.2</v>
      </c>
      <c r="C25" s="31">
        <f t="shared" si="6"/>
        <v>-65032</v>
      </c>
      <c r="D25" s="31">
        <f t="shared" si="6"/>
        <v>-91720.91</v>
      </c>
      <c r="E25" s="31">
        <f t="shared" si="6"/>
        <v>-40642.8</v>
      </c>
      <c r="F25" s="31">
        <f t="shared" si="6"/>
        <v>-43392.8</v>
      </c>
      <c r="G25" s="31">
        <f t="shared" si="6"/>
        <v>-33360.8</v>
      </c>
      <c r="H25" s="31">
        <f t="shared" si="6"/>
        <v>-29414</v>
      </c>
      <c r="I25" s="31">
        <f t="shared" si="6"/>
        <v>-70281.2</v>
      </c>
      <c r="J25" s="31">
        <f t="shared" si="6"/>
        <v>-13380.24</v>
      </c>
      <c r="K25" s="31">
        <f aca="true" t="shared" si="7" ref="K25:K33">SUM(B25:J25)</f>
        <v>-452731.94999999995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-65507.2</v>
      </c>
      <c r="C26" s="31">
        <f t="shared" si="8"/>
        <v>-65032</v>
      </c>
      <c r="D26" s="31">
        <f t="shared" si="8"/>
        <v>-73695.6</v>
      </c>
      <c r="E26" s="31">
        <f t="shared" si="8"/>
        <v>-40642.8</v>
      </c>
      <c r="F26" s="31">
        <f t="shared" si="8"/>
        <v>-43392.8</v>
      </c>
      <c r="G26" s="31">
        <f t="shared" si="8"/>
        <v>-33360.8</v>
      </c>
      <c r="H26" s="31">
        <f t="shared" si="8"/>
        <v>-29414</v>
      </c>
      <c r="I26" s="31">
        <f t="shared" si="8"/>
        <v>-70281.2</v>
      </c>
      <c r="J26" s="31">
        <f t="shared" si="8"/>
        <v>-8162</v>
      </c>
      <c r="K26" s="31">
        <f t="shared" si="7"/>
        <v>-429488.39999999997</v>
      </c>
      <c r="L26"/>
      <c r="M26"/>
      <c r="N26"/>
    </row>
    <row r="27" spans="1:14" s="24" customFormat="1" ht="16.5" customHeight="1">
      <c r="A27" s="30" t="s">
        <v>60</v>
      </c>
      <c r="B27" s="31">
        <f>-ROUND((B9)*$E$3,2)</f>
        <v>-65507.2</v>
      </c>
      <c r="C27" s="31">
        <f aca="true" t="shared" si="9" ref="C27:J27">-ROUND((C9)*$E$3,2)</f>
        <v>-65032</v>
      </c>
      <c r="D27" s="31">
        <f t="shared" si="9"/>
        <v>-73695.6</v>
      </c>
      <c r="E27" s="31">
        <f t="shared" si="9"/>
        <v>-40642.8</v>
      </c>
      <c r="F27" s="31">
        <f t="shared" si="9"/>
        <v>-43392.8</v>
      </c>
      <c r="G27" s="31">
        <f t="shared" si="9"/>
        <v>-33360.8</v>
      </c>
      <c r="H27" s="31">
        <f t="shared" si="9"/>
        <v>-29414</v>
      </c>
      <c r="I27" s="31">
        <f t="shared" si="9"/>
        <v>-70281.2</v>
      </c>
      <c r="J27" s="31">
        <f t="shared" si="9"/>
        <v>-8162</v>
      </c>
      <c r="K27" s="31">
        <f t="shared" si="7"/>
        <v>-429488.39999999997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0</v>
      </c>
      <c r="C29" s="31">
        <v>0</v>
      </c>
      <c r="D29" s="31">
        <v>0</v>
      </c>
      <c r="E29" s="31">
        <v>0</v>
      </c>
      <c r="F29" s="27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7"/>
        <v>0</v>
      </c>
      <c r="L29"/>
      <c r="M29"/>
      <c r="N29"/>
    </row>
    <row r="30" spans="1:14" ht="16.5" customHeight="1">
      <c r="A30" s="26" t="s">
        <v>21</v>
      </c>
      <c r="B30" s="31">
        <v>0</v>
      </c>
      <c r="C30" s="31">
        <v>0</v>
      </c>
      <c r="D30" s="31">
        <v>0</v>
      </c>
      <c r="E30" s="31">
        <v>0</v>
      </c>
      <c r="F30" s="27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7"/>
        <v>0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-23243.550000000003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0</v>
      </c>
      <c r="E39" s="28">
        <v>0</v>
      </c>
      <c r="F39" s="17">
        <v>0</v>
      </c>
      <c r="G39" s="28">
        <v>0</v>
      </c>
      <c r="H39" s="28">
        <v>0</v>
      </c>
      <c r="I39" s="17">
        <v>0</v>
      </c>
      <c r="J39" s="17">
        <v>0</v>
      </c>
      <c r="K39" s="28">
        <f>SUM(B39:J39)</f>
        <v>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0</v>
      </c>
      <c r="E40" s="28">
        <v>0</v>
      </c>
      <c r="F40" s="17">
        <v>0</v>
      </c>
      <c r="G40" s="28">
        <v>0</v>
      </c>
      <c r="H40" s="28">
        <v>0</v>
      </c>
      <c r="I40" s="17">
        <v>0</v>
      </c>
      <c r="J40" s="17">
        <v>0</v>
      </c>
      <c r="K40" s="28">
        <f>SUM(B40:J40)</f>
        <v>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701216.7699999999</v>
      </c>
      <c r="C45" s="10">
        <f t="shared" si="11"/>
        <v>608848.43</v>
      </c>
      <c r="D45" s="10">
        <f t="shared" si="11"/>
        <v>886118.9</v>
      </c>
      <c r="E45" s="10">
        <f t="shared" si="11"/>
        <v>482559.43</v>
      </c>
      <c r="F45" s="10">
        <f t="shared" si="11"/>
        <v>516051.7900000001</v>
      </c>
      <c r="G45" s="10">
        <f t="shared" si="11"/>
        <v>605361.1099999999</v>
      </c>
      <c r="H45" s="10">
        <f t="shared" si="11"/>
        <v>552639.14</v>
      </c>
      <c r="I45" s="10">
        <f t="shared" si="11"/>
        <v>760258.8300000002</v>
      </c>
      <c r="J45" s="10">
        <f t="shared" si="11"/>
        <v>177316.55000000002</v>
      </c>
      <c r="K45" s="21">
        <f>SUM(B45:J45)</f>
        <v>5290370.95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701216.77</v>
      </c>
      <c r="C51" s="10">
        <f t="shared" si="12"/>
        <v>608848.43</v>
      </c>
      <c r="D51" s="10">
        <f t="shared" si="12"/>
        <v>886118.89</v>
      </c>
      <c r="E51" s="10">
        <f t="shared" si="12"/>
        <v>482559.42</v>
      </c>
      <c r="F51" s="10">
        <f t="shared" si="12"/>
        <v>516051.79</v>
      </c>
      <c r="G51" s="10">
        <f t="shared" si="12"/>
        <v>605361.11</v>
      </c>
      <c r="H51" s="10">
        <f t="shared" si="12"/>
        <v>552639.15</v>
      </c>
      <c r="I51" s="10">
        <f>SUM(I52:I64)</f>
        <v>760258.8300000001</v>
      </c>
      <c r="J51" s="10">
        <f t="shared" si="12"/>
        <v>177316.55</v>
      </c>
      <c r="K51" s="5">
        <f>SUM(K52:K64)</f>
        <v>5290370.94</v>
      </c>
      <c r="L51" s="9"/>
    </row>
    <row r="52" spans="1:11" ht="16.5" customHeight="1">
      <c r="A52" s="7" t="s">
        <v>61</v>
      </c>
      <c r="B52" s="8">
        <v>612372.61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612372.61</v>
      </c>
    </row>
    <row r="53" spans="1:11" ht="16.5" customHeight="1">
      <c r="A53" s="7" t="s">
        <v>62</v>
      </c>
      <c r="B53" s="8">
        <v>88844.16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88844.16</v>
      </c>
    </row>
    <row r="54" spans="1:11" ht="16.5" customHeight="1">
      <c r="A54" s="7" t="s">
        <v>4</v>
      </c>
      <c r="B54" s="6">
        <v>0</v>
      </c>
      <c r="C54" s="8">
        <v>608848.43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608848.43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886118.89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886118.89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482559.42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482559.42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516051.79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516051.79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605361.11</v>
      </c>
      <c r="H58" s="6">
        <v>0</v>
      </c>
      <c r="I58" s="6">
        <v>0</v>
      </c>
      <c r="J58" s="6">
        <v>0</v>
      </c>
      <c r="K58" s="5">
        <f t="shared" si="13"/>
        <v>605361.11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552639.15</v>
      </c>
      <c r="I59" s="6">
        <v>0</v>
      </c>
      <c r="J59" s="6">
        <v>0</v>
      </c>
      <c r="K59" s="5">
        <f t="shared" si="13"/>
        <v>552639.15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275897.93</v>
      </c>
      <c r="J61" s="6">
        <v>0</v>
      </c>
      <c r="K61" s="5">
        <f t="shared" si="13"/>
        <v>275897.93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484360.9</v>
      </c>
      <c r="J62" s="6">
        <v>0</v>
      </c>
      <c r="K62" s="5">
        <f t="shared" si="13"/>
        <v>484360.9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177316.55</v>
      </c>
      <c r="K63" s="5">
        <f t="shared" si="13"/>
        <v>177316.55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2020-03-20T18:50:43Z</dcterms:modified>
  <cp:category/>
  <cp:version/>
  <cp:contentType/>
  <cp:contentStatus/>
</cp:coreProperties>
</file>