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<sst xmlns="http://schemas.openxmlformats.org/spreadsheetml/2006/main" count="72" uniqueCount="71">
  <si>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</si>
  <si>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</si>
  <si>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</si>
  <si>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</si>
  <si>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</si>
  <si>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</si>
  <si>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</si>
  <si>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</si>
  <si>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</si>
  <si>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</si>
  <si>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</si>
  <si>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</si>
  <si>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</si>
  <si>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</si>
  <si>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</si>
  <si>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</si>
  <si>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</si>
  <si>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</si>
  <si>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</si>
  <si>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</si>
  <si>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</si>
  <si>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</si>
  <si>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</si>
  <si>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</si>
  <si>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</si>
  <si>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</si>
  <si>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</si>
  <si>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</si>
  <si>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</si>
  <si>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</si>
  <si>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</si>
  <si>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</si>
  <si>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</si>
  <si>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</si>
  <si>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</si>
  <si>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</si>
  <si>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</si>
  <si>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</si>
  <si>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</si>
  <si>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</si>
  <si>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</si>
  <si>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</si>
  <si>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</si>
  <si>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</si>
  <si>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</si>
  <si>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</si>
  <si>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</si>
  <si>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</si>
  <si>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</si>
  <si>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</si>
  <si>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</si>
  <si>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</si>
  <si>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</si>
  <si>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</si>
  <si>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</si>
  <si>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</si>
  <si>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</si>
  <si>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</si>
  <si>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</si>
  <si>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</si>
  <si>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</si>
  <si>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</si>
  <si>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</si>
  <si>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</si>
  <si>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</si>
  <si>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</si>
  <si>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</si>
  <si>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</si>
  <si>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</si>
  <si>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</si>
  <si>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19/03/20 - VENCIMENTO 26/03/20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</si>
</sst>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236320</v>
      </c>
      <c r="C7" s="48">
        <f t="shared" si="0"/>
        <v>198801</v>
      </c>
      <c r="D7" s="48">
        <f t="shared" si="0"/>
        <v>266200</v>
      </c>
      <c r="E7" s="48">
        <f t="shared" si="0"/>
        <v>151052</v>
      </c>
      <c r="F7" s="48">
        <f t="shared" si="0"/>
        <v>162326</v>
      </c>
      <c r="G7" s="48">
        <f t="shared" si="0"/>
        <v>188769</v>
      </c>
      <c r="H7" s="48">
        <f t="shared" si="0"/>
        <v>199750</v>
      </c>
      <c r="I7" s="48">
        <f t="shared" si="0"/>
        <v>269721</v>
      </c>
      <c r="J7" s="48">
        <f t="shared" si="0"/>
        <v>74999</v>
      </c>
      <c r="K7" s="48">
        <f t="shared" si="0"/>
        <v>1747938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12329</v>
      </c>
      <c r="C8" s="46">
        <f t="shared" si="1"/>
        <v>11753</v>
      </c>
      <c r="D8" s="46">
        <f t="shared" si="1"/>
        <v>13178</v>
      </c>
      <c r="E8" s="46">
        <f t="shared" si="1"/>
        <v>7980</v>
      </c>
      <c r="F8" s="46">
        <f t="shared" si="1"/>
        <v>8891</v>
      </c>
      <c r="G8" s="46">
        <f t="shared" si="1"/>
        <v>5917</v>
      </c>
      <c r="H8" s="46">
        <f t="shared" si="1"/>
        <v>4865</v>
      </c>
      <c r="I8" s="46">
        <f t="shared" si="1"/>
        <v>12474</v>
      </c>
      <c r="J8" s="46">
        <f t="shared" si="1"/>
        <v>1849</v>
      </c>
      <c r="K8" s="39">
        <f>SUM(B8:J8)</f>
        <v>79236</v>
      </c>
      <c r="L8"/>
      <c r="M8"/>
      <c r="N8"/>
    </row>
    <row r="9" spans="1:14" ht="16.5" customHeight="1">
      <c r="A9" s="23" t="s">
        <v>36</v>
      </c>
      <c r="B9" s="46">
        <v>12314</v>
      </c>
      <c r="C9" s="46">
        <v>11751</v>
      </c>
      <c r="D9" s="46">
        <v>13178</v>
      </c>
      <c r="E9" s="46">
        <v>7971</v>
      </c>
      <c r="F9" s="46">
        <v>8887</v>
      </c>
      <c r="G9" s="46">
        <v>5914</v>
      </c>
      <c r="H9" s="46">
        <v>4865</v>
      </c>
      <c r="I9" s="46">
        <v>12459</v>
      </c>
      <c r="J9" s="46">
        <v>1849</v>
      </c>
      <c r="K9" s="39">
        <f>SUM(B9:J9)</f>
        <v>79188</v>
      </c>
      <c r="L9"/>
      <c r="M9"/>
      <c r="N9"/>
    </row>
    <row r="10" spans="1:14" ht="16.5" customHeight="1">
      <c r="A10" s="23" t="s">
        <v>35</v>
      </c>
      <c r="B10" s="46">
        <v>15</v>
      </c>
      <c r="C10" s="46">
        <v>2</v>
      </c>
      <c r="D10" s="46">
        <v>0</v>
      </c>
      <c r="E10" s="46">
        <v>9</v>
      </c>
      <c r="F10" s="46">
        <v>4</v>
      </c>
      <c r="G10" s="46">
        <v>3</v>
      </c>
      <c r="H10" s="46">
        <v>0</v>
      </c>
      <c r="I10" s="46">
        <v>15</v>
      </c>
      <c r="J10" s="46">
        <v>0</v>
      </c>
      <c r="K10" s="39">
        <f>SUM(B10:J10)</f>
        <v>48</v>
      </c>
      <c r="L10"/>
      <c r="M10"/>
      <c r="N10"/>
    </row>
    <row r="11" spans="1:14" ht="16.5" customHeight="1">
      <c r="A11" s="45" t="s">
        <v>34</v>
      </c>
      <c r="B11" s="44">
        <v>223991</v>
      </c>
      <c r="C11" s="44">
        <v>187048</v>
      </c>
      <c r="D11" s="44">
        <v>253022</v>
      </c>
      <c r="E11" s="44">
        <v>143072</v>
      </c>
      <c r="F11" s="44">
        <v>153435</v>
      </c>
      <c r="G11" s="44">
        <v>182852</v>
      </c>
      <c r="H11" s="44">
        <v>194885</v>
      </c>
      <c r="I11" s="44">
        <v>257247</v>
      </c>
      <c r="J11" s="44">
        <v>73150</v>
      </c>
      <c r="K11" s="39">
        <f>SUM(B11:J11)</f>
        <v>1668702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1.702590570630653</v>
      </c>
      <c r="C15" s="40">
        <v>1.673996775869581</v>
      </c>
      <c r="D15" s="40">
        <v>1.478706275395729</v>
      </c>
      <c r="E15" s="40">
        <v>1.879688845709484</v>
      </c>
      <c r="F15" s="40">
        <v>1.515983495736699</v>
      </c>
      <c r="G15" s="40">
        <v>1.411937753739859</v>
      </c>
      <c r="H15" s="40">
        <v>1.515849036962688</v>
      </c>
      <c r="I15" s="40">
        <v>1.69509527912784</v>
      </c>
      <c r="J15" s="40">
        <v>1.853924236875381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1406123.4200000002</v>
      </c>
      <c r="C17" s="37">
        <f t="shared" si="2"/>
        <v>1269933.68</v>
      </c>
      <c r="D17" s="37">
        <f t="shared" si="2"/>
        <v>1651844.26</v>
      </c>
      <c r="E17" s="37">
        <f t="shared" si="2"/>
        <v>1048806.51</v>
      </c>
      <c r="F17" s="37">
        <f t="shared" si="2"/>
        <v>960577.9700000001</v>
      </c>
      <c r="G17" s="37">
        <f t="shared" si="2"/>
        <v>1041790.25</v>
      </c>
      <c r="H17" s="37">
        <f t="shared" si="2"/>
        <v>950447.83</v>
      </c>
      <c r="I17" s="37">
        <f t="shared" si="2"/>
        <v>1472460.53</v>
      </c>
      <c r="J17" s="37">
        <f t="shared" si="2"/>
        <v>499368.21</v>
      </c>
      <c r="K17" s="37">
        <f aca="true" t="shared" si="3" ref="K17:K22">SUM(B17:J17)</f>
        <v>10301352.66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803677.06</v>
      </c>
      <c r="C18" s="31">
        <f t="shared" si="4"/>
        <v>742144.01</v>
      </c>
      <c r="D18" s="31">
        <f t="shared" si="4"/>
        <v>1100816.86</v>
      </c>
      <c r="E18" s="31">
        <f t="shared" si="4"/>
        <v>543817.41</v>
      </c>
      <c r="F18" s="31">
        <f t="shared" si="4"/>
        <v>618023.78</v>
      </c>
      <c r="G18" s="31">
        <f t="shared" si="4"/>
        <v>726666.27</v>
      </c>
      <c r="H18" s="31">
        <f t="shared" si="4"/>
        <v>612952.85</v>
      </c>
      <c r="I18" s="31">
        <f t="shared" si="4"/>
        <v>835487.77</v>
      </c>
      <c r="J18" s="31">
        <f t="shared" si="4"/>
        <v>263208.99</v>
      </c>
      <c r="K18" s="31">
        <f t="shared" si="3"/>
        <v>6246795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564655.92</v>
      </c>
      <c r="C19" s="31">
        <f t="shared" si="5"/>
        <v>500202.67</v>
      </c>
      <c r="D19" s="31">
        <f t="shared" si="5"/>
        <v>526967.94</v>
      </c>
      <c r="E19" s="31">
        <f t="shared" si="5"/>
        <v>478390.11</v>
      </c>
      <c r="F19" s="31">
        <f t="shared" si="5"/>
        <v>318890.07</v>
      </c>
      <c r="G19" s="31">
        <f t="shared" si="5"/>
        <v>299341.27</v>
      </c>
      <c r="H19" s="31">
        <f t="shared" si="5"/>
        <v>316191.14</v>
      </c>
      <c r="I19" s="31">
        <f t="shared" si="5"/>
        <v>580743.6</v>
      </c>
      <c r="J19" s="31">
        <f t="shared" si="5"/>
        <v>224760.54</v>
      </c>
      <c r="K19" s="31">
        <f t="shared" si="3"/>
        <v>3810143.2600000002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0</v>
      </c>
      <c r="E22" s="31">
        <v>0</v>
      </c>
      <c r="F22" s="35">
        <v>0</v>
      </c>
      <c r="G22" s="31">
        <v>0</v>
      </c>
      <c r="H22" s="31">
        <v>0</v>
      </c>
      <c r="I22" s="35">
        <v>0</v>
      </c>
      <c r="J22" s="31">
        <v>0</v>
      </c>
      <c r="K22" s="31">
        <f t="shared" si="3"/>
        <v>0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-88852.7</v>
      </c>
      <c r="C25" s="31">
        <f t="shared" si="6"/>
        <v>-52538.9</v>
      </c>
      <c r="D25" s="31">
        <f t="shared" si="6"/>
        <v>-154013.54000000004</v>
      </c>
      <c r="E25" s="31">
        <f t="shared" si="6"/>
        <v>-156451.91</v>
      </c>
      <c r="F25" s="31">
        <f t="shared" si="6"/>
        <v>-39102.8</v>
      </c>
      <c r="G25" s="31">
        <f t="shared" si="6"/>
        <v>-158825.68</v>
      </c>
      <c r="H25" s="31">
        <f t="shared" si="6"/>
        <v>-79147.83</v>
      </c>
      <c r="I25" s="31">
        <f t="shared" si="6"/>
        <v>-66901.18</v>
      </c>
      <c r="J25" s="31">
        <f t="shared" si="6"/>
        <v>-17081.059999999998</v>
      </c>
      <c r="K25" s="31">
        <f aca="true" t="shared" si="7" ref="K25:K33">SUM(B25:J25)</f>
        <v>-812915.6000000001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-88852.7</v>
      </c>
      <c r="C26" s="31">
        <f t="shared" si="8"/>
        <v>-52538.9</v>
      </c>
      <c r="D26" s="31">
        <f t="shared" si="8"/>
        <v>-65988.23</v>
      </c>
      <c r="E26" s="31">
        <f t="shared" si="8"/>
        <v>-66451.91</v>
      </c>
      <c r="F26" s="31">
        <f t="shared" si="8"/>
        <v>-39102.8</v>
      </c>
      <c r="G26" s="31">
        <f t="shared" si="8"/>
        <v>-68825.68</v>
      </c>
      <c r="H26" s="31">
        <f t="shared" si="8"/>
        <v>-29147.83</v>
      </c>
      <c r="I26" s="31">
        <f t="shared" si="8"/>
        <v>-66901.18</v>
      </c>
      <c r="J26" s="31">
        <f t="shared" si="8"/>
        <v>-11862.82</v>
      </c>
      <c r="K26" s="31">
        <f t="shared" si="7"/>
        <v>-489672.05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-54181.6</v>
      </c>
      <c r="C27" s="31">
        <f aca="true" t="shared" si="9" ref="C27:J27">-ROUND((C9)*$E$3,2)</f>
        <v>-51704.4</v>
      </c>
      <c r="D27" s="31">
        <f t="shared" si="9"/>
        <v>-57983.2</v>
      </c>
      <c r="E27" s="31">
        <f t="shared" si="9"/>
        <v>-35072.4</v>
      </c>
      <c r="F27" s="31">
        <f t="shared" si="9"/>
        <v>-39102.8</v>
      </c>
      <c r="G27" s="31">
        <f t="shared" si="9"/>
        <v>-26021.6</v>
      </c>
      <c r="H27" s="31">
        <f t="shared" si="9"/>
        <v>-21406</v>
      </c>
      <c r="I27" s="31">
        <f t="shared" si="9"/>
        <v>-54819.6</v>
      </c>
      <c r="J27" s="31">
        <f t="shared" si="9"/>
        <v>-8135.6</v>
      </c>
      <c r="K27" s="31">
        <f t="shared" si="7"/>
        <v>-348427.19999999995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-308</v>
      </c>
      <c r="C29" s="31">
        <v>0</v>
      </c>
      <c r="D29" s="31">
        <v>-92.4</v>
      </c>
      <c r="E29" s="31">
        <v>-246.4</v>
      </c>
      <c r="F29" s="27">
        <v>0</v>
      </c>
      <c r="G29" s="31">
        <v>-30.8</v>
      </c>
      <c r="H29" s="31">
        <v>0</v>
      </c>
      <c r="I29" s="31">
        <v>0</v>
      </c>
      <c r="J29" s="31">
        <v>0</v>
      </c>
      <c r="K29" s="31">
        <f t="shared" si="7"/>
        <v>-677.5999999999999</v>
      </c>
      <c r="L29"/>
      <c r="M29"/>
      <c r="N29"/>
    </row>
    <row r="30" spans="1:14" ht="16.5" customHeight="1">
      <c r="A30" s="26" t="s">
        <v>21</v>
      </c>
      <c r="B30" s="31">
        <v>-34363.1</v>
      </c>
      <c r="C30" s="31">
        <v>-834.5</v>
      </c>
      <c r="D30" s="31">
        <v>-7912.63</v>
      </c>
      <c r="E30" s="31">
        <v>-31133.11</v>
      </c>
      <c r="F30" s="27">
        <v>0</v>
      </c>
      <c r="G30" s="31">
        <v>-42773.28</v>
      </c>
      <c r="H30" s="31">
        <v>-7741.83</v>
      </c>
      <c r="I30" s="31">
        <v>-12081.58</v>
      </c>
      <c r="J30" s="31">
        <v>-3727.22</v>
      </c>
      <c r="K30" s="31">
        <f t="shared" si="7"/>
        <v>-140567.25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-88025.31000000006</v>
      </c>
      <c r="E31" s="28">
        <f t="shared" si="10"/>
        <v>-90000</v>
      </c>
      <c r="F31" s="28">
        <f t="shared" si="10"/>
        <v>0</v>
      </c>
      <c r="G31" s="28">
        <f t="shared" si="10"/>
        <v>-90000</v>
      </c>
      <c r="H31" s="28">
        <f t="shared" si="10"/>
        <v>-50000</v>
      </c>
      <c r="I31" s="28">
        <f t="shared" si="10"/>
        <v>0</v>
      </c>
      <c r="J31" s="28">
        <f t="shared" si="10"/>
        <v>-5218.24</v>
      </c>
      <c r="K31" s="31">
        <f t="shared" si="7"/>
        <v>-323243.55000000005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930000</v>
      </c>
      <c r="E39" s="28">
        <v>610000</v>
      </c>
      <c r="F39" s="17">
        <v>0</v>
      </c>
      <c r="G39" s="28">
        <v>670000</v>
      </c>
      <c r="H39" s="28">
        <v>600000</v>
      </c>
      <c r="I39" s="17">
        <v>0</v>
      </c>
      <c r="J39" s="17">
        <v>0</v>
      </c>
      <c r="K39" s="28">
        <f>SUM(B39:J39)</f>
        <v>2810000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1317270.7200000002</v>
      </c>
      <c r="C45" s="10">
        <f t="shared" si="11"/>
        <v>1217394.78</v>
      </c>
      <c r="D45" s="10">
        <f t="shared" si="11"/>
        <v>1497830.72</v>
      </c>
      <c r="E45" s="10">
        <f t="shared" si="11"/>
        <v>892354.6</v>
      </c>
      <c r="F45" s="10">
        <f t="shared" si="11"/>
        <v>921475.17</v>
      </c>
      <c r="G45" s="10">
        <f t="shared" si="11"/>
        <v>882964.5700000001</v>
      </c>
      <c r="H45" s="10">
        <f t="shared" si="11"/>
        <v>871300</v>
      </c>
      <c r="I45" s="10">
        <f t="shared" si="11"/>
        <v>1405559.35</v>
      </c>
      <c r="J45" s="10">
        <f t="shared" si="11"/>
        <v>482287.15</v>
      </c>
      <c r="K45" s="21">
        <f>SUM(B45:J45)</f>
        <v>9488437.06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1317270.72</v>
      </c>
      <c r="C51" s="10">
        <f t="shared" si="12"/>
        <v>1217394.79</v>
      </c>
      <c r="D51" s="10">
        <f t="shared" si="12"/>
        <v>1497830.73</v>
      </c>
      <c r="E51" s="10">
        <f t="shared" si="12"/>
        <v>892354.6</v>
      </c>
      <c r="F51" s="10">
        <f t="shared" si="12"/>
        <v>921475.17</v>
      </c>
      <c r="G51" s="10">
        <f t="shared" si="12"/>
        <v>882964.56</v>
      </c>
      <c r="H51" s="10">
        <f t="shared" si="12"/>
        <v>871300.01</v>
      </c>
      <c r="I51" s="10">
        <f>SUM(I52:I64)</f>
        <v>1405559.36</v>
      </c>
      <c r="J51" s="10">
        <f t="shared" si="12"/>
        <v>482287.15</v>
      </c>
      <c r="K51" s="5">
        <f>SUM(K52:K64)</f>
        <v>9488437.09</v>
      </c>
      <c r="L51" s="9"/>
    </row>
    <row r="52" spans="1:11" ht="16.5" customHeight="1">
      <c r="A52" s="7" t="s">
        <v>61</v>
      </c>
      <c r="B52" s="8">
        <v>1151953.24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1151953.24</v>
      </c>
    </row>
    <row r="53" spans="1:11" ht="16.5" customHeight="1">
      <c r="A53" s="7" t="s">
        <v>62</v>
      </c>
      <c r="B53" s="8">
        <v>165317.48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165317.48</v>
      </c>
    </row>
    <row r="54" spans="1:11" ht="16.5" customHeight="1">
      <c r="A54" s="7" t="s">
        <v>4</v>
      </c>
      <c r="B54" s="6">
        <v>0</v>
      </c>
      <c r="C54" s="8">
        <v>1217394.79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1217394.79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1497830.73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1497830.73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892354.6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892354.6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921475.17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921475.17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882964.56</v>
      </c>
      <c r="H58" s="6">
        <v>0</v>
      </c>
      <c r="I58" s="6">
        <v>0</v>
      </c>
      <c r="J58" s="6">
        <v>0</v>
      </c>
      <c r="K58" s="5">
        <f t="shared" si="13"/>
        <v>882964.56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871300.01</v>
      </c>
      <c r="I59" s="6">
        <v>0</v>
      </c>
      <c r="J59" s="6">
        <v>0</v>
      </c>
      <c r="K59" s="5">
        <f t="shared" si="13"/>
        <v>871300.01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520338.08</v>
      </c>
      <c r="J61" s="6">
        <v>0</v>
      </c>
      <c r="K61" s="5">
        <f t="shared" si="13"/>
        <v>520338.08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885221.28</v>
      </c>
      <c r="J62" s="6">
        <v>0</v>
      </c>
      <c r="K62" s="5">
        <f t="shared" si="13"/>
        <v>885221.28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482287.15</v>
      </c>
      <c r="K63" s="5">
        <f t="shared" si="13"/>
        <v>482287.15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2020-03-30T18:42:23Z</dcterms:modified>
  <cp:category/>
  <cp:version/>
  <cp:contentType/>
  <cp:contentStatus/>
</cp:coreProperties>
</file>