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<sst xmlns="http://schemas.openxmlformats.org/spreadsheetml/2006/main" count="72" uniqueCount="71">
  <si>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</si>
  <si>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</si>
  <si>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</si>
  <si>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</si>
  <si>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</si>
  <si>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</si>
  <si>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</si>
  <si>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</si>
  <si>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</si>
  <si>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</si>
  <si>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</si>
  <si>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</si>
  <si>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</si>
  <si>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</si>
  <si>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</si>
  <si>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</si>
  <si>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</si>
  <si>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</si>
  <si>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</si>
  <si>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</si>
  <si>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</si>
  <si>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</si>
  <si>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</si>
  <si>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</si>
  <si>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</si>
  <si>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</si>
  <si>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</si>
  <si>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</si>
  <si>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</si>
  <si>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</si>
  <si>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</si>
  <si>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</si>
  <si>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</si>
  <si>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</si>
  <si>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</si>
  <si>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</si>
  <si>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</si>
  <si>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</si>
  <si>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</si>
  <si>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</si>
  <si>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</si>
  <si>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</si>
  <si>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</si>
  <si>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</si>
  <si>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</si>
  <si>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</si>
  <si>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</si>
  <si>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</si>
  <si>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</si>
  <si>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</si>
  <si>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</si>
  <si>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</si>
  <si>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</si>
  <si>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</si>
  <si>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</si>
  <si>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</si>
  <si>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</si>
  <si>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</si>
  <si>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</si>
  <si>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</si>
  <si>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</si>
  <si>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</si>
  <si>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</si>
  <si>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</si>
  <si>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</si>
  <si>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</si>
  <si>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</si>
  <si>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</si>
  <si>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</si>
  <si>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</si>
  <si>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23/03/20 - VENCIMENTO 30/03/20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</si>
</sst>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50" t="s">
        <v>63</v>
      </c>
      <c r="C5" s="50" t="s">
        <v>49</v>
      </c>
      <c r="D5" s="51" t="s">
        <v>64</v>
      </c>
      <c r="E5" s="51" t="s">
        <v>65</v>
      </c>
      <c r="F5" s="51" t="s">
        <v>66</v>
      </c>
      <c r="G5" s="50" t="s">
        <v>67</v>
      </c>
      <c r="H5" s="51" t="s">
        <v>64</v>
      </c>
      <c r="I5" s="50" t="s">
        <v>48</v>
      </c>
      <c r="J5" s="50" t="s">
        <v>68</v>
      </c>
      <c r="K5" s="58"/>
    </row>
    <row r="6" spans="1:11" ht="18.75" customHeight="1">
      <c r="A6" s="58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8"/>
    </row>
    <row r="7" spans="1:14" ht="16.5" customHeight="1">
      <c r="A7" s="13" t="s">
        <v>38</v>
      </c>
      <c r="B7" s="48">
        <f aca="true" t="shared" si="0" ref="B7:K7">B8+B11</f>
        <v>123901</v>
      </c>
      <c r="C7" s="48">
        <f t="shared" si="0"/>
        <v>99923</v>
      </c>
      <c r="D7" s="48">
        <f t="shared" si="0"/>
        <v>144380</v>
      </c>
      <c r="E7" s="48">
        <f t="shared" si="0"/>
        <v>74457</v>
      </c>
      <c r="F7" s="48">
        <f t="shared" si="0"/>
        <v>89031</v>
      </c>
      <c r="G7" s="48">
        <f t="shared" si="0"/>
        <v>101191</v>
      </c>
      <c r="H7" s="48">
        <f t="shared" si="0"/>
        <v>107481</v>
      </c>
      <c r="I7" s="48">
        <f t="shared" si="0"/>
        <v>144453</v>
      </c>
      <c r="J7" s="48">
        <f t="shared" si="0"/>
        <v>38508</v>
      </c>
      <c r="K7" s="48">
        <f t="shared" si="0"/>
        <v>923325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7062</v>
      </c>
      <c r="C8" s="46">
        <f t="shared" si="1"/>
        <v>5427</v>
      </c>
      <c r="D8" s="46">
        <f t="shared" si="1"/>
        <v>7571</v>
      </c>
      <c r="E8" s="46">
        <f t="shared" si="1"/>
        <v>3744</v>
      </c>
      <c r="F8" s="46">
        <f t="shared" si="1"/>
        <v>5355</v>
      </c>
      <c r="G8" s="46">
        <f t="shared" si="1"/>
        <v>3500</v>
      </c>
      <c r="H8" s="46">
        <f t="shared" si="1"/>
        <v>3168</v>
      </c>
      <c r="I8" s="46">
        <f t="shared" si="1"/>
        <v>6445</v>
      </c>
      <c r="J8" s="46">
        <f t="shared" si="1"/>
        <v>783</v>
      </c>
      <c r="K8" s="39">
        <f>SUM(B8:J8)</f>
        <v>43055</v>
      </c>
      <c r="L8"/>
      <c r="M8"/>
      <c r="N8"/>
    </row>
    <row r="9" spans="1:14" ht="16.5" customHeight="1">
      <c r="A9" s="23" t="s">
        <v>36</v>
      </c>
      <c r="B9" s="46">
        <v>7060</v>
      </c>
      <c r="C9" s="46">
        <v>5426</v>
      </c>
      <c r="D9" s="46">
        <v>7571</v>
      </c>
      <c r="E9" s="46">
        <v>3740</v>
      </c>
      <c r="F9" s="46">
        <v>5352</v>
      </c>
      <c r="G9" s="46">
        <v>3500</v>
      </c>
      <c r="H9" s="46">
        <v>3168</v>
      </c>
      <c r="I9" s="46">
        <v>6442</v>
      </c>
      <c r="J9" s="46">
        <v>783</v>
      </c>
      <c r="K9" s="39">
        <f>SUM(B9:J9)</f>
        <v>43042</v>
      </c>
      <c r="L9"/>
      <c r="M9"/>
      <c r="N9"/>
    </row>
    <row r="10" spans="1:14" ht="16.5" customHeight="1">
      <c r="A10" s="23" t="s">
        <v>35</v>
      </c>
      <c r="B10" s="46">
        <v>2</v>
      </c>
      <c r="C10" s="46">
        <v>1</v>
      </c>
      <c r="D10" s="46">
        <v>0</v>
      </c>
      <c r="E10" s="46">
        <v>4</v>
      </c>
      <c r="F10" s="46">
        <v>3</v>
      </c>
      <c r="G10" s="46">
        <v>0</v>
      </c>
      <c r="H10" s="46">
        <v>0</v>
      </c>
      <c r="I10" s="46">
        <v>3</v>
      </c>
      <c r="J10" s="46">
        <v>0</v>
      </c>
      <c r="K10" s="39">
        <f>SUM(B10:J10)</f>
        <v>13</v>
      </c>
      <c r="L10"/>
      <c r="M10"/>
      <c r="N10"/>
    </row>
    <row r="11" spans="1:14" ht="16.5" customHeight="1">
      <c r="A11" s="45" t="s">
        <v>34</v>
      </c>
      <c r="B11" s="44">
        <v>116839</v>
      </c>
      <c r="C11" s="44">
        <v>94496</v>
      </c>
      <c r="D11" s="44">
        <v>136809</v>
      </c>
      <c r="E11" s="44">
        <v>70713</v>
      </c>
      <c r="F11" s="44">
        <v>83676</v>
      </c>
      <c r="G11" s="44">
        <v>97691</v>
      </c>
      <c r="H11" s="44">
        <v>104313</v>
      </c>
      <c r="I11" s="44">
        <v>138008</v>
      </c>
      <c r="J11" s="44">
        <v>37725</v>
      </c>
      <c r="K11" s="39">
        <f>SUM(B11:J11)</f>
        <v>880270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3.2570773092765</v>
      </c>
      <c r="C15" s="40">
        <v>3.178895040689275</v>
      </c>
      <c r="D15" s="40">
        <v>2.500397244109781</v>
      </c>
      <c r="E15" s="40">
        <v>3.724318790472129</v>
      </c>
      <c r="F15" s="40">
        <v>2.590738263003323</v>
      </c>
      <c r="G15" s="40">
        <v>2.421114464508609</v>
      </c>
      <c r="H15" s="40">
        <v>2.758080072695714</v>
      </c>
      <c r="I15" s="40">
        <v>3.073660195566452</v>
      </c>
      <c r="J15" s="40">
        <v>3.593586221793601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1410200.7400000002</v>
      </c>
      <c r="C17" s="37">
        <f t="shared" si="2"/>
        <v>1213386.53</v>
      </c>
      <c r="D17" s="37">
        <f t="shared" si="2"/>
        <v>1516933.16</v>
      </c>
      <c r="E17" s="37">
        <f t="shared" si="2"/>
        <v>1024940.22</v>
      </c>
      <c r="F17" s="37">
        <f t="shared" si="2"/>
        <v>901840.7899999999</v>
      </c>
      <c r="G17" s="37">
        <f t="shared" si="2"/>
        <v>958890.9299999999</v>
      </c>
      <c r="H17" s="37">
        <f t="shared" si="2"/>
        <v>930963.33</v>
      </c>
      <c r="I17" s="37">
        <f t="shared" si="2"/>
        <v>1431561.8099999998</v>
      </c>
      <c r="J17" s="37">
        <f t="shared" si="2"/>
        <v>497049.69</v>
      </c>
      <c r="K17" s="37">
        <f aca="true" t="shared" si="3" ref="K17:K22">SUM(B17:J17)</f>
        <v>9885767.2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421362.52</v>
      </c>
      <c r="C18" s="31">
        <f t="shared" si="4"/>
        <v>373022.55</v>
      </c>
      <c r="D18" s="31">
        <f t="shared" si="4"/>
        <v>597054.61</v>
      </c>
      <c r="E18" s="31">
        <f t="shared" si="4"/>
        <v>268060.09</v>
      </c>
      <c r="F18" s="31">
        <f t="shared" si="4"/>
        <v>338967.73</v>
      </c>
      <c r="G18" s="31">
        <f t="shared" si="4"/>
        <v>389534.75</v>
      </c>
      <c r="H18" s="31">
        <f t="shared" si="4"/>
        <v>329816.2</v>
      </c>
      <c r="I18" s="31">
        <f t="shared" si="4"/>
        <v>447457.61</v>
      </c>
      <c r="J18" s="31">
        <f t="shared" si="4"/>
        <v>135143.83</v>
      </c>
      <c r="K18" s="31">
        <f t="shared" si="3"/>
        <v>3300419.89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951047.78</v>
      </c>
      <c r="C19" s="31">
        <f t="shared" si="5"/>
        <v>812776.98</v>
      </c>
      <c r="D19" s="31">
        <f t="shared" si="5"/>
        <v>895819.09</v>
      </c>
      <c r="E19" s="31">
        <f t="shared" si="5"/>
        <v>730281.14</v>
      </c>
      <c r="F19" s="31">
        <f t="shared" si="5"/>
        <v>539208.94</v>
      </c>
      <c r="G19" s="31">
        <f t="shared" si="5"/>
        <v>553573.47</v>
      </c>
      <c r="H19" s="31">
        <f t="shared" si="5"/>
        <v>579843.29</v>
      </c>
      <c r="I19" s="31">
        <f t="shared" si="5"/>
        <v>927875.04</v>
      </c>
      <c r="J19" s="31">
        <f t="shared" si="5"/>
        <v>350507.18</v>
      </c>
      <c r="K19" s="31">
        <f t="shared" si="3"/>
        <v>6340932.91</v>
      </c>
      <c r="L19"/>
      <c r="M19"/>
      <c r="N19"/>
    </row>
    <row r="20" spans="1:14" ht="16.5" customHeight="1">
      <c r="A20" s="18" t="s">
        <v>28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0</v>
      </c>
      <c r="E22" s="31">
        <v>0</v>
      </c>
      <c r="F22" s="35">
        <v>0</v>
      </c>
      <c r="G22" s="31">
        <v>0</v>
      </c>
      <c r="H22" s="31">
        <v>0</v>
      </c>
      <c r="I22" s="35">
        <v>0</v>
      </c>
      <c r="J22" s="31">
        <v>0</v>
      </c>
      <c r="K22" s="31">
        <f t="shared" si="3"/>
        <v>0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-61734.04</v>
      </c>
      <c r="C25" s="31">
        <f t="shared" si="6"/>
        <v>-24554.25</v>
      </c>
      <c r="D25" s="31">
        <f t="shared" si="6"/>
        <v>-358492.60000000003</v>
      </c>
      <c r="E25" s="31">
        <f t="shared" si="6"/>
        <v>-280484.61</v>
      </c>
      <c r="F25" s="31">
        <f t="shared" si="6"/>
        <v>-23548.8</v>
      </c>
      <c r="G25" s="31">
        <f t="shared" si="6"/>
        <v>-313931.02</v>
      </c>
      <c r="H25" s="31">
        <f t="shared" si="6"/>
        <v>-220906.6</v>
      </c>
      <c r="I25" s="31">
        <f t="shared" si="6"/>
        <v>-39217.86</v>
      </c>
      <c r="J25" s="31">
        <f t="shared" si="6"/>
        <v>-12017.81</v>
      </c>
      <c r="K25" s="31">
        <f aca="true" t="shared" si="7" ref="K25:K33">SUM(B25:J25)</f>
        <v>-1334887.5900000003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-61734.04</v>
      </c>
      <c r="C26" s="31">
        <f t="shared" si="8"/>
        <v>-24554.25</v>
      </c>
      <c r="D26" s="31">
        <f t="shared" si="8"/>
        <v>-40467.29</v>
      </c>
      <c r="E26" s="31">
        <f t="shared" si="8"/>
        <v>-40484.61</v>
      </c>
      <c r="F26" s="31">
        <f t="shared" si="8"/>
        <v>-23548.8</v>
      </c>
      <c r="G26" s="31">
        <f t="shared" si="8"/>
        <v>-53931.020000000004</v>
      </c>
      <c r="H26" s="31">
        <f t="shared" si="8"/>
        <v>-20906.600000000002</v>
      </c>
      <c r="I26" s="31">
        <f t="shared" si="8"/>
        <v>-39217.86</v>
      </c>
      <c r="J26" s="31">
        <f t="shared" si="8"/>
        <v>-6799.57</v>
      </c>
      <c r="K26" s="31">
        <f t="shared" si="7"/>
        <v>-311644.04</v>
      </c>
      <c r="L26"/>
      <c r="M26"/>
      <c r="N26"/>
    </row>
    <row r="27" spans="1:14" s="24" customFormat="1" ht="16.5" customHeight="1">
      <c r="A27" s="30" t="s">
        <v>60</v>
      </c>
      <c r="B27" s="31">
        <f>-ROUND((B9)*$E$3,2)</f>
        <v>-31064</v>
      </c>
      <c r="C27" s="31">
        <f aca="true" t="shared" si="9" ref="C27:J27">-ROUND((C9)*$E$3,2)</f>
        <v>-23874.4</v>
      </c>
      <c r="D27" s="31">
        <f t="shared" si="9"/>
        <v>-33312.4</v>
      </c>
      <c r="E27" s="31">
        <f t="shared" si="9"/>
        <v>-16456</v>
      </c>
      <c r="F27" s="31">
        <f t="shared" si="9"/>
        <v>-23548.8</v>
      </c>
      <c r="G27" s="31">
        <f t="shared" si="9"/>
        <v>-15400</v>
      </c>
      <c r="H27" s="31">
        <f t="shared" si="9"/>
        <v>-13939.2</v>
      </c>
      <c r="I27" s="31">
        <f t="shared" si="9"/>
        <v>-28344.8</v>
      </c>
      <c r="J27" s="31">
        <f t="shared" si="9"/>
        <v>-3445.2</v>
      </c>
      <c r="K27" s="31">
        <f t="shared" si="7"/>
        <v>-189384.80000000002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-198</v>
      </c>
      <c r="C29" s="31">
        <v>0</v>
      </c>
      <c r="D29" s="31">
        <v>-237.6</v>
      </c>
      <c r="E29" s="31">
        <v>-369.6</v>
      </c>
      <c r="F29" s="27">
        <v>0</v>
      </c>
      <c r="G29" s="31">
        <v>-92.4</v>
      </c>
      <c r="H29" s="31">
        <v>-33.09</v>
      </c>
      <c r="I29" s="31">
        <v>-51.66</v>
      </c>
      <c r="J29" s="31">
        <v>-15.93</v>
      </c>
      <c r="K29" s="31">
        <f t="shared" si="7"/>
        <v>-998.28</v>
      </c>
      <c r="L29"/>
      <c r="M29"/>
      <c r="N29"/>
    </row>
    <row r="30" spans="1:14" ht="16.5" customHeight="1">
      <c r="A30" s="26" t="s">
        <v>21</v>
      </c>
      <c r="B30" s="31">
        <v>-30472.04</v>
      </c>
      <c r="C30" s="31">
        <v>-679.85</v>
      </c>
      <c r="D30" s="31">
        <v>-6917.29</v>
      </c>
      <c r="E30" s="31">
        <v>-23659.01</v>
      </c>
      <c r="F30" s="27">
        <v>0</v>
      </c>
      <c r="G30" s="31">
        <v>-38438.62</v>
      </c>
      <c r="H30" s="31">
        <v>-6934.31</v>
      </c>
      <c r="I30" s="31">
        <v>-10821.4</v>
      </c>
      <c r="J30" s="31">
        <v>-3338.44</v>
      </c>
      <c r="K30" s="31">
        <f t="shared" si="7"/>
        <v>-121260.95999999999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-318025.31000000006</v>
      </c>
      <c r="E31" s="28">
        <f t="shared" si="10"/>
        <v>-240000</v>
      </c>
      <c r="F31" s="28">
        <f t="shared" si="10"/>
        <v>0</v>
      </c>
      <c r="G31" s="28">
        <f t="shared" si="10"/>
        <v>-260000</v>
      </c>
      <c r="H31" s="28">
        <f t="shared" si="10"/>
        <v>-200000</v>
      </c>
      <c r="I31" s="28">
        <f t="shared" si="10"/>
        <v>0</v>
      </c>
      <c r="J31" s="28">
        <f t="shared" si="10"/>
        <v>-5218.24</v>
      </c>
      <c r="K31" s="31">
        <f t="shared" si="7"/>
        <v>-1023243.55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700000</v>
      </c>
      <c r="E39" s="28">
        <v>460000</v>
      </c>
      <c r="F39" s="17">
        <v>0</v>
      </c>
      <c r="G39" s="28">
        <v>500000</v>
      </c>
      <c r="H39" s="28">
        <v>450000</v>
      </c>
      <c r="I39" s="17">
        <v>0</v>
      </c>
      <c r="J39" s="17">
        <v>0</v>
      </c>
      <c r="K39" s="28">
        <f>SUM(B39:J39)</f>
        <v>2110000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-1000000</v>
      </c>
      <c r="E40" s="28">
        <v>-700000</v>
      </c>
      <c r="F40" s="17">
        <v>0</v>
      </c>
      <c r="G40" s="28">
        <v>-760000</v>
      </c>
      <c r="H40" s="28">
        <v>-650000</v>
      </c>
      <c r="I40" s="17">
        <v>0</v>
      </c>
      <c r="J40" s="17">
        <v>0</v>
      </c>
      <c r="K40" s="28">
        <f>SUM(B40:J40)</f>
        <v>-3110000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1348466.7000000002</v>
      </c>
      <c r="C45" s="10">
        <f t="shared" si="11"/>
        <v>1188832.28</v>
      </c>
      <c r="D45" s="10">
        <f t="shared" si="11"/>
        <v>1158440.5599999998</v>
      </c>
      <c r="E45" s="10">
        <f t="shared" si="11"/>
        <v>744455.61</v>
      </c>
      <c r="F45" s="10">
        <f t="shared" si="11"/>
        <v>878291.9899999999</v>
      </c>
      <c r="G45" s="10">
        <f t="shared" si="11"/>
        <v>644959.9099999999</v>
      </c>
      <c r="H45" s="10">
        <f t="shared" si="11"/>
        <v>710056.73</v>
      </c>
      <c r="I45" s="10">
        <f t="shared" si="11"/>
        <v>1392343.9499999997</v>
      </c>
      <c r="J45" s="10">
        <f t="shared" si="11"/>
        <v>485031.88</v>
      </c>
      <c r="K45" s="21">
        <f>SUM(B45:J45)</f>
        <v>8550879.610000001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1348466.7</v>
      </c>
      <c r="C51" s="10">
        <f t="shared" si="12"/>
        <v>1188832.29</v>
      </c>
      <c r="D51" s="10">
        <f t="shared" si="12"/>
        <v>1158440.58</v>
      </c>
      <c r="E51" s="10">
        <f t="shared" si="12"/>
        <v>744455.61</v>
      </c>
      <c r="F51" s="10">
        <f t="shared" si="12"/>
        <v>878291.98</v>
      </c>
      <c r="G51" s="10">
        <f t="shared" si="12"/>
        <v>644959.92</v>
      </c>
      <c r="H51" s="10">
        <f t="shared" si="12"/>
        <v>710056.72</v>
      </c>
      <c r="I51" s="10">
        <f>SUM(I52:I64)</f>
        <v>1392343.95</v>
      </c>
      <c r="J51" s="10">
        <f t="shared" si="12"/>
        <v>485031.86</v>
      </c>
      <c r="K51" s="5">
        <f>SUM(K52:K64)</f>
        <v>8550879.61</v>
      </c>
      <c r="L51" s="9"/>
    </row>
    <row r="52" spans="1:11" ht="16.5" customHeight="1">
      <c r="A52" s="7" t="s">
        <v>61</v>
      </c>
      <c r="B52" s="8">
        <v>1178964.44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1178964.44</v>
      </c>
    </row>
    <row r="53" spans="1:11" ht="16.5" customHeight="1">
      <c r="A53" s="7" t="s">
        <v>62</v>
      </c>
      <c r="B53" s="8">
        <v>169502.26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169502.26</v>
      </c>
    </row>
    <row r="54" spans="1:11" ht="16.5" customHeight="1">
      <c r="A54" s="7" t="s">
        <v>4</v>
      </c>
      <c r="B54" s="6">
        <v>0</v>
      </c>
      <c r="C54" s="8">
        <v>1188832.29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1188832.29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1158440.58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1158440.58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744455.61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744455.61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878291.98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878291.98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644959.92</v>
      </c>
      <c r="H58" s="6">
        <v>0</v>
      </c>
      <c r="I58" s="6">
        <v>0</v>
      </c>
      <c r="J58" s="6">
        <v>0</v>
      </c>
      <c r="K58" s="5">
        <f t="shared" si="13"/>
        <v>644959.92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710056.72</v>
      </c>
      <c r="I59" s="6">
        <v>0</v>
      </c>
      <c r="J59" s="6">
        <v>0</v>
      </c>
      <c r="K59" s="5">
        <f t="shared" si="13"/>
        <v>710056.72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622516.98</v>
      </c>
      <c r="J61" s="6">
        <v>0</v>
      </c>
      <c r="K61" s="5">
        <f t="shared" si="13"/>
        <v>622516.98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769826.97</v>
      </c>
      <c r="J62" s="6">
        <v>0</v>
      </c>
      <c r="K62" s="5">
        <f t="shared" si="13"/>
        <v>769826.97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485031.86</v>
      </c>
      <c r="K63" s="5">
        <f t="shared" si="13"/>
        <v>485031.86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2020-03-30T18:28:06Z</dcterms:modified>
  <cp:category/>
  <cp:version/>
  <cp:contentType/>
  <cp:contentStatus/>
</cp:coreProperties>
</file>