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<sst xmlns="http://schemas.openxmlformats.org/spreadsheetml/2006/main" count="72" uniqueCount="71">
  <si>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</si>
  <si>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</si>
  <si>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</si>
  <si>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</si>
  <si>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</si>
  <si>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</si>
  <si>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</si>
  <si>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</si>
  <si>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</si>
  <si>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</si>
  <si>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</si>
  <si>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</si>
  <si>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</si>
  <si>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</si>
  <si>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</si>
  <si>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</si>
  <si>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</si>
  <si>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</si>
  <si>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</si>
  <si>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</si>
  <si>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</si>
  <si>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</si>
  <si>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</si>
  <si>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</si>
  <si>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</si>
  <si>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</si>
  <si>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</si>
  <si>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</si>
  <si>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</si>
  <si>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</si>
  <si>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</si>
  <si>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</si>
  <si>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</si>
  <si>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</si>
  <si>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</si>
  <si>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</si>
  <si>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</si>
  <si>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</si>
  <si>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</si>
  <si>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</si>
  <si>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</si>
  <si>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</si>
  <si>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</si>
  <si>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</si>
  <si>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</si>
  <si>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</si>
  <si>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</si>
  <si>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</si>
  <si>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</si>
  <si>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</si>
  <si>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</si>
  <si>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</si>
  <si>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</si>
  <si>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</si>
  <si>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</si>
  <si>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</si>
  <si>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</si>
  <si>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</si>
  <si>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</si>
  <si>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</si>
  <si>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</si>
  <si>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</si>
  <si>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</si>
  <si>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</si>
  <si>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</si>
  <si>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</si>
  <si>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</si>
  <si>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</si>
  <si>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</si>
  <si>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</si>
  <si>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25/03/20 - VENCIMENTO 01/04/20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</si>
</sst>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100401</v>
      </c>
      <c r="C7" s="48">
        <f t="shared" si="0"/>
        <v>78696</v>
      </c>
      <c r="D7" s="48">
        <f t="shared" si="0"/>
        <v>108505</v>
      </c>
      <c r="E7" s="48">
        <f t="shared" si="0"/>
        <v>59725</v>
      </c>
      <c r="F7" s="48">
        <f t="shared" si="0"/>
        <v>68644</v>
      </c>
      <c r="G7" s="48">
        <f t="shared" si="0"/>
        <v>83261</v>
      </c>
      <c r="H7" s="48">
        <f t="shared" si="0"/>
        <v>89552</v>
      </c>
      <c r="I7" s="48">
        <f t="shared" si="0"/>
        <v>121818</v>
      </c>
      <c r="J7" s="48">
        <f t="shared" si="0"/>
        <v>26065</v>
      </c>
      <c r="K7" s="48">
        <f t="shared" si="0"/>
        <v>736667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5291</v>
      </c>
      <c r="C8" s="46">
        <f t="shared" si="1"/>
        <v>3808</v>
      </c>
      <c r="D8" s="46">
        <f t="shared" si="1"/>
        <v>5345</v>
      </c>
      <c r="E8" s="46">
        <f t="shared" si="1"/>
        <v>2802</v>
      </c>
      <c r="F8" s="46">
        <f t="shared" si="1"/>
        <v>3889</v>
      </c>
      <c r="G8" s="46">
        <f t="shared" si="1"/>
        <v>2605</v>
      </c>
      <c r="H8" s="46">
        <f t="shared" si="1"/>
        <v>2427</v>
      </c>
      <c r="I8" s="46">
        <f t="shared" si="1"/>
        <v>4978</v>
      </c>
      <c r="J8" s="46">
        <f t="shared" si="1"/>
        <v>497</v>
      </c>
      <c r="K8" s="39">
        <f>SUM(B8:J8)</f>
        <v>31642</v>
      </c>
      <c r="L8"/>
      <c r="M8"/>
      <c r="N8"/>
    </row>
    <row r="9" spans="1:14" ht="16.5" customHeight="1">
      <c r="A9" s="23" t="s">
        <v>36</v>
      </c>
      <c r="B9" s="46">
        <v>5285</v>
      </c>
      <c r="C9" s="46">
        <v>3808</v>
      </c>
      <c r="D9" s="46">
        <v>5345</v>
      </c>
      <c r="E9" s="46">
        <v>2799</v>
      </c>
      <c r="F9" s="46">
        <v>3888</v>
      </c>
      <c r="G9" s="46">
        <v>2604</v>
      </c>
      <c r="H9" s="46">
        <v>2427</v>
      </c>
      <c r="I9" s="46">
        <v>4975</v>
      </c>
      <c r="J9" s="46">
        <v>497</v>
      </c>
      <c r="K9" s="39">
        <f>SUM(B9:J9)</f>
        <v>31628</v>
      </c>
      <c r="L9"/>
      <c r="M9"/>
      <c r="N9"/>
    </row>
    <row r="10" spans="1:14" ht="16.5" customHeight="1">
      <c r="A10" s="23" t="s">
        <v>35</v>
      </c>
      <c r="B10" s="46">
        <v>6</v>
      </c>
      <c r="C10" s="46">
        <v>0</v>
      </c>
      <c r="D10" s="46">
        <v>0</v>
      </c>
      <c r="E10" s="46">
        <v>3</v>
      </c>
      <c r="F10" s="46">
        <v>1</v>
      </c>
      <c r="G10" s="46">
        <v>1</v>
      </c>
      <c r="H10" s="46">
        <v>0</v>
      </c>
      <c r="I10" s="46">
        <v>3</v>
      </c>
      <c r="J10" s="46">
        <v>0</v>
      </c>
      <c r="K10" s="39">
        <f>SUM(B10:J10)</f>
        <v>14</v>
      </c>
      <c r="L10"/>
      <c r="M10"/>
      <c r="N10"/>
    </row>
    <row r="11" spans="1:14" ht="16.5" customHeight="1">
      <c r="A11" s="45" t="s">
        <v>34</v>
      </c>
      <c r="B11" s="44">
        <v>95110</v>
      </c>
      <c r="C11" s="44">
        <v>74888</v>
      </c>
      <c r="D11" s="44">
        <v>103160</v>
      </c>
      <c r="E11" s="44">
        <v>56923</v>
      </c>
      <c r="F11" s="44">
        <v>64755</v>
      </c>
      <c r="G11" s="44">
        <v>80656</v>
      </c>
      <c r="H11" s="44">
        <v>87125</v>
      </c>
      <c r="I11" s="44">
        <v>116840</v>
      </c>
      <c r="J11" s="44">
        <v>25568</v>
      </c>
      <c r="K11" s="39">
        <f>SUM(B11:J11)</f>
        <v>705025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1.948491759560928</v>
      </c>
      <c r="C15" s="40">
        <v>2.069669452312058</v>
      </c>
      <c r="D15" s="40">
        <v>1.747755213528469</v>
      </c>
      <c r="E15" s="40">
        <v>2.42393590516476</v>
      </c>
      <c r="F15" s="40">
        <v>1.703290051772388</v>
      </c>
      <c r="G15" s="40">
        <v>1.696213545575483</v>
      </c>
      <c r="H15" s="40">
        <v>1.824504886514153</v>
      </c>
      <c r="I15" s="40">
        <v>1.97863032192882</v>
      </c>
      <c r="J15" s="40">
        <v>2.018352426739371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703090.71</v>
      </c>
      <c r="C17" s="37">
        <f t="shared" si="2"/>
        <v>635614.5700000001</v>
      </c>
      <c r="D17" s="37">
        <f t="shared" si="2"/>
        <v>808278.5</v>
      </c>
      <c r="E17" s="37">
        <f t="shared" si="2"/>
        <v>547798.4199999999</v>
      </c>
      <c r="F17" s="37">
        <f t="shared" si="2"/>
        <v>468816.07999999996</v>
      </c>
      <c r="G17" s="37">
        <f t="shared" si="2"/>
        <v>559441.58</v>
      </c>
      <c r="H17" s="37">
        <f t="shared" si="2"/>
        <v>522676.45</v>
      </c>
      <c r="I17" s="37">
        <f t="shared" si="2"/>
        <v>802852.33</v>
      </c>
      <c r="J17" s="37">
        <f t="shared" si="2"/>
        <v>196027.71</v>
      </c>
      <c r="K17" s="37">
        <f aca="true" t="shared" si="3" ref="K17:K22">SUM(B17:J17)</f>
        <v>5244596.350000001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341443.72</v>
      </c>
      <c r="C18" s="31">
        <f t="shared" si="4"/>
        <v>293780.04</v>
      </c>
      <c r="D18" s="31">
        <f t="shared" si="4"/>
        <v>448700.73</v>
      </c>
      <c r="E18" s="31">
        <f t="shared" si="4"/>
        <v>215021.95</v>
      </c>
      <c r="F18" s="31">
        <f t="shared" si="4"/>
        <v>261348.3</v>
      </c>
      <c r="G18" s="31">
        <f t="shared" si="4"/>
        <v>320513.22</v>
      </c>
      <c r="H18" s="31">
        <f t="shared" si="4"/>
        <v>274799.27</v>
      </c>
      <c r="I18" s="31">
        <f t="shared" si="4"/>
        <v>377343.44</v>
      </c>
      <c r="J18" s="31">
        <f t="shared" si="4"/>
        <v>91475.12</v>
      </c>
      <c r="K18" s="31">
        <f t="shared" si="3"/>
        <v>2624425.79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323856.55</v>
      </c>
      <c r="C19" s="31">
        <f t="shared" si="5"/>
        <v>314247.53</v>
      </c>
      <c r="D19" s="31">
        <f t="shared" si="5"/>
        <v>335518.31</v>
      </c>
      <c r="E19" s="31">
        <f t="shared" si="5"/>
        <v>306177.48</v>
      </c>
      <c r="F19" s="31">
        <f t="shared" si="5"/>
        <v>183803.66</v>
      </c>
      <c r="G19" s="31">
        <f t="shared" si="5"/>
        <v>223145.65</v>
      </c>
      <c r="H19" s="31">
        <f t="shared" si="5"/>
        <v>226573.34</v>
      </c>
      <c r="I19" s="31">
        <f t="shared" si="5"/>
        <v>369279.73</v>
      </c>
      <c r="J19" s="31">
        <f t="shared" si="5"/>
        <v>93153.91</v>
      </c>
      <c r="K19" s="31">
        <f t="shared" si="3"/>
        <v>2375756.16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-62209.44</v>
      </c>
      <c r="C25" s="31">
        <f t="shared" si="6"/>
        <v>-17881.100000000002</v>
      </c>
      <c r="D25" s="31">
        <f t="shared" si="6"/>
        <v>865884.7899999999</v>
      </c>
      <c r="E25" s="31">
        <f t="shared" si="6"/>
        <v>-46361.01</v>
      </c>
      <c r="F25" s="31">
        <f t="shared" si="6"/>
        <v>-17107.2</v>
      </c>
      <c r="G25" s="31">
        <f t="shared" si="6"/>
        <v>-65524.71</v>
      </c>
      <c r="H25" s="31">
        <f t="shared" si="6"/>
        <v>544185.11</v>
      </c>
      <c r="I25" s="31">
        <f t="shared" si="6"/>
        <v>-37707.99</v>
      </c>
      <c r="J25" s="31">
        <f t="shared" si="6"/>
        <v>-12284.95</v>
      </c>
      <c r="K25" s="31">
        <f aca="true" t="shared" si="7" ref="K25:K33">SUM(B25:J25)</f>
        <v>1150993.5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-62209.44</v>
      </c>
      <c r="C26" s="31">
        <f t="shared" si="8"/>
        <v>-17881.100000000002</v>
      </c>
      <c r="D26" s="31">
        <f t="shared" si="8"/>
        <v>-36089.9</v>
      </c>
      <c r="E26" s="31">
        <f t="shared" si="8"/>
        <v>-46361.01</v>
      </c>
      <c r="F26" s="31">
        <f t="shared" si="8"/>
        <v>-17107.2</v>
      </c>
      <c r="G26" s="31">
        <f t="shared" si="8"/>
        <v>-65524.71</v>
      </c>
      <c r="H26" s="31">
        <f t="shared" si="8"/>
        <v>-20814.89</v>
      </c>
      <c r="I26" s="31">
        <f t="shared" si="8"/>
        <v>-37707.99</v>
      </c>
      <c r="J26" s="31">
        <f t="shared" si="8"/>
        <v>-7066.710000000001</v>
      </c>
      <c r="K26" s="31">
        <f t="shared" si="7"/>
        <v>-310762.95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-23254</v>
      </c>
      <c r="C27" s="31">
        <f aca="true" t="shared" si="9" ref="C27:J27">-ROUND((C9)*$E$3,2)</f>
        <v>-16755.2</v>
      </c>
      <c r="D27" s="31">
        <f t="shared" si="9"/>
        <v>-23518</v>
      </c>
      <c r="E27" s="31">
        <f t="shared" si="9"/>
        <v>-12315.6</v>
      </c>
      <c r="F27" s="31">
        <f t="shared" si="9"/>
        <v>-17107.2</v>
      </c>
      <c r="G27" s="31">
        <f t="shared" si="9"/>
        <v>-11457.6</v>
      </c>
      <c r="H27" s="31">
        <f t="shared" si="9"/>
        <v>-10678.8</v>
      </c>
      <c r="I27" s="31">
        <f t="shared" si="9"/>
        <v>-21890</v>
      </c>
      <c r="J27" s="31">
        <f t="shared" si="9"/>
        <v>-2186.8</v>
      </c>
      <c r="K27" s="31">
        <f t="shared" si="7"/>
        <v>-139163.2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-246.4</v>
      </c>
      <c r="C29" s="31">
        <v>0</v>
      </c>
      <c r="D29" s="31">
        <v>-184.8</v>
      </c>
      <c r="E29" s="31">
        <v>-145.2</v>
      </c>
      <c r="F29" s="27">
        <v>0</v>
      </c>
      <c r="G29" s="31">
        <v>0</v>
      </c>
      <c r="H29" s="31">
        <v>-8.27</v>
      </c>
      <c r="I29" s="31">
        <v>-12.92</v>
      </c>
      <c r="J29" s="31">
        <v>-3.98</v>
      </c>
      <c r="K29" s="31">
        <f t="shared" si="7"/>
        <v>-601.57</v>
      </c>
      <c r="L29"/>
      <c r="M29"/>
      <c r="N29"/>
    </row>
    <row r="30" spans="1:14" ht="16.5" customHeight="1">
      <c r="A30" s="26" t="s">
        <v>21</v>
      </c>
      <c r="B30" s="31">
        <v>-38709.04</v>
      </c>
      <c r="C30" s="31">
        <v>-1125.9</v>
      </c>
      <c r="D30" s="31">
        <v>-12387.1</v>
      </c>
      <c r="E30" s="31">
        <v>-33900.21</v>
      </c>
      <c r="F30" s="27">
        <v>0</v>
      </c>
      <c r="G30" s="31">
        <v>-54067.11</v>
      </c>
      <c r="H30" s="31">
        <v>-10127.82</v>
      </c>
      <c r="I30" s="31">
        <v>-15805.07</v>
      </c>
      <c r="J30" s="31">
        <v>-4875.93</v>
      </c>
      <c r="K30" s="31">
        <f t="shared" si="7"/>
        <v>-170998.18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901974.69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565000</v>
      </c>
      <c r="I31" s="28">
        <f t="shared" si="10"/>
        <v>0</v>
      </c>
      <c r="J31" s="28">
        <f t="shared" si="10"/>
        <v>-5218.24</v>
      </c>
      <c r="K31" s="31">
        <f t="shared" si="7"/>
        <v>1461756.45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1620000</v>
      </c>
      <c r="E39" s="28">
        <v>460000</v>
      </c>
      <c r="F39" s="17">
        <v>0</v>
      </c>
      <c r="G39" s="28">
        <v>500000</v>
      </c>
      <c r="H39" s="28">
        <v>1015000</v>
      </c>
      <c r="I39" s="17">
        <v>0</v>
      </c>
      <c r="J39" s="17">
        <v>0</v>
      </c>
      <c r="K39" s="28">
        <f>SUM(B39:J39)</f>
        <v>3595000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-700000</v>
      </c>
      <c r="E40" s="28">
        <v>-460000</v>
      </c>
      <c r="F40" s="17">
        <v>0</v>
      </c>
      <c r="G40" s="28">
        <v>-500000</v>
      </c>
      <c r="H40" s="28">
        <v>-450000</v>
      </c>
      <c r="I40" s="17">
        <v>0</v>
      </c>
      <c r="J40" s="17">
        <v>0</v>
      </c>
      <c r="K40" s="28">
        <f>SUM(B40:J40)</f>
        <v>-2110000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640881.27</v>
      </c>
      <c r="C45" s="10">
        <f t="shared" si="11"/>
        <v>617733.4700000001</v>
      </c>
      <c r="D45" s="10">
        <f t="shared" si="11"/>
        <v>1674163.29</v>
      </c>
      <c r="E45" s="10">
        <f t="shared" si="11"/>
        <v>501437.4099999999</v>
      </c>
      <c r="F45" s="10">
        <f t="shared" si="11"/>
        <v>451708.87999999995</v>
      </c>
      <c r="G45" s="10">
        <f t="shared" si="11"/>
        <v>493916.86999999994</v>
      </c>
      <c r="H45" s="10">
        <f t="shared" si="11"/>
        <v>1066861.56</v>
      </c>
      <c r="I45" s="10">
        <f t="shared" si="11"/>
        <v>765144.34</v>
      </c>
      <c r="J45" s="10">
        <f t="shared" si="11"/>
        <v>183742.75999999998</v>
      </c>
      <c r="K45" s="21">
        <f>SUM(B45:J45)</f>
        <v>6395589.85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640881.28</v>
      </c>
      <c r="C51" s="10">
        <f t="shared" si="12"/>
        <v>617733.47</v>
      </c>
      <c r="D51" s="10">
        <f t="shared" si="12"/>
        <v>1674163.28</v>
      </c>
      <c r="E51" s="10">
        <f t="shared" si="12"/>
        <v>501437.39</v>
      </c>
      <c r="F51" s="10">
        <f t="shared" si="12"/>
        <v>451708.88</v>
      </c>
      <c r="G51" s="10">
        <f t="shared" si="12"/>
        <v>493916.86</v>
      </c>
      <c r="H51" s="10">
        <f t="shared" si="12"/>
        <v>1066861.56</v>
      </c>
      <c r="I51" s="10">
        <f>SUM(I52:I64)</f>
        <v>765144.3400000001</v>
      </c>
      <c r="J51" s="10">
        <f t="shared" si="12"/>
        <v>183742.76</v>
      </c>
      <c r="K51" s="5">
        <f>SUM(K52:K64)</f>
        <v>6395589.82</v>
      </c>
      <c r="L51" s="9"/>
    </row>
    <row r="52" spans="1:11" ht="16.5" customHeight="1">
      <c r="A52" s="7" t="s">
        <v>61</v>
      </c>
      <c r="B52" s="8">
        <v>560899.3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560899.3</v>
      </c>
    </row>
    <row r="53" spans="1:11" ht="16.5" customHeight="1">
      <c r="A53" s="7" t="s">
        <v>62</v>
      </c>
      <c r="B53" s="8">
        <v>79981.98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79981.98</v>
      </c>
    </row>
    <row r="54" spans="1:11" ht="16.5" customHeight="1">
      <c r="A54" s="7" t="s">
        <v>4</v>
      </c>
      <c r="B54" s="6">
        <v>0</v>
      </c>
      <c r="C54" s="8">
        <v>617733.47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617733.47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1674163.28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1674163.28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501437.39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501437.39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451708.88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451708.88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493916.86</v>
      </c>
      <c r="H58" s="6">
        <v>0</v>
      </c>
      <c r="I58" s="6">
        <v>0</v>
      </c>
      <c r="J58" s="6">
        <v>0</v>
      </c>
      <c r="K58" s="5">
        <f t="shared" si="13"/>
        <v>493916.86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1066861.56</v>
      </c>
      <c r="I59" s="6">
        <v>0</v>
      </c>
      <c r="J59" s="6">
        <v>0</v>
      </c>
      <c r="K59" s="5">
        <f t="shared" si="13"/>
        <v>1066861.56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287311.7</v>
      </c>
      <c r="J61" s="6">
        <v>0</v>
      </c>
      <c r="K61" s="5">
        <f t="shared" si="13"/>
        <v>287311.7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477832.64</v>
      </c>
      <c r="J62" s="6">
        <v>0</v>
      </c>
      <c r="K62" s="5">
        <f t="shared" si="13"/>
        <v>477832.64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183742.76</v>
      </c>
      <c r="K63" s="5">
        <f t="shared" si="13"/>
        <v>183742.76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2020-04-01T13:14:26Z</dcterms:modified>
  <cp:category/>
  <cp:version/>
  <cp:contentType/>
  <cp:contentStatus/>
</cp:coreProperties>
</file>