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<sst xmlns="http://schemas.openxmlformats.org/spreadsheetml/2006/main" count="72" uniqueCount="71">
  <si>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</si>
  <si>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</si>
  <si>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</si>
  <si>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</si>
  <si>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</si>
  <si>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</si>
  <si>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</si>
  <si>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</si>
  <si>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</si>
  <si>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</si>
  <si>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</si>
  <si>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</si>
  <si>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</si>
  <si>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</si>
  <si>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</si>
  <si>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</si>
  <si>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</si>
  <si>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</si>
  <si>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</si>
  <si>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</si>
  <si>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</si>
  <si>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</si>
  <si>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</si>
  <si>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</si>
  <si>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</si>
  <si>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</si>
  <si>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</si>
  <si>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</si>
  <si>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</si>
  <si>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</si>
  <si>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</si>
  <si>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</si>
  <si>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</si>
  <si>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</si>
  <si>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</si>
  <si>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</si>
  <si>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</si>
  <si>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</si>
  <si>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</si>
  <si>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</si>
  <si>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</si>
  <si>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</si>
  <si>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</si>
  <si>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</si>
  <si>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</si>
  <si>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</si>
  <si>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</si>
  <si>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</si>
  <si>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</si>
  <si>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</si>
  <si>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</si>
  <si>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</si>
  <si>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</si>
  <si>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</si>
  <si>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</si>
  <si>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</si>
  <si>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</si>
  <si>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</si>
  <si>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</si>
  <si>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</si>
  <si>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</si>
  <si>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</si>
  <si>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</si>
  <si>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</si>
  <si>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</si>
  <si>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</si>
  <si>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</si>
  <si>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</si>
  <si>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</si>
  <si>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</si>
  <si>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26/03/20 - VENCIMENTO 02/04/20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</si>
</sst>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100204</v>
      </c>
      <c r="C7" s="48">
        <f t="shared" si="0"/>
        <v>75867</v>
      </c>
      <c r="D7" s="48">
        <f t="shared" si="0"/>
        <v>105612</v>
      </c>
      <c r="E7" s="48">
        <f t="shared" si="0"/>
        <v>58693</v>
      </c>
      <c r="F7" s="48">
        <f t="shared" si="0"/>
        <v>68550</v>
      </c>
      <c r="G7" s="48">
        <f t="shared" si="0"/>
        <v>83620</v>
      </c>
      <c r="H7" s="48">
        <f t="shared" si="0"/>
        <v>89219</v>
      </c>
      <c r="I7" s="48">
        <f t="shared" si="0"/>
        <v>121881</v>
      </c>
      <c r="J7" s="48">
        <f t="shared" si="0"/>
        <v>25910</v>
      </c>
      <c r="K7" s="48">
        <f t="shared" si="0"/>
        <v>729556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5396</v>
      </c>
      <c r="C8" s="46">
        <f t="shared" si="1"/>
        <v>3784</v>
      </c>
      <c r="D8" s="46">
        <f t="shared" si="1"/>
        <v>5029</v>
      </c>
      <c r="E8" s="46">
        <f t="shared" si="1"/>
        <v>2859</v>
      </c>
      <c r="F8" s="46">
        <f t="shared" si="1"/>
        <v>4045</v>
      </c>
      <c r="G8" s="46">
        <f t="shared" si="1"/>
        <v>2753</v>
      </c>
      <c r="H8" s="46">
        <f t="shared" si="1"/>
        <v>2560</v>
      </c>
      <c r="I8" s="46">
        <f t="shared" si="1"/>
        <v>4920</v>
      </c>
      <c r="J8" s="46">
        <f t="shared" si="1"/>
        <v>500</v>
      </c>
      <c r="K8" s="39">
        <f>SUM(B8:J8)</f>
        <v>31846</v>
      </c>
      <c r="L8"/>
      <c r="M8"/>
      <c r="N8"/>
    </row>
    <row r="9" spans="1:14" ht="16.5" customHeight="1">
      <c r="A9" s="23" t="s">
        <v>36</v>
      </c>
      <c r="B9" s="46">
        <v>5391</v>
      </c>
      <c r="C9" s="46">
        <v>3783</v>
      </c>
      <c r="D9" s="46">
        <v>5029</v>
      </c>
      <c r="E9" s="46">
        <v>2857</v>
      </c>
      <c r="F9" s="46">
        <v>4045</v>
      </c>
      <c r="G9" s="46">
        <v>2753</v>
      </c>
      <c r="H9" s="46">
        <v>2560</v>
      </c>
      <c r="I9" s="46">
        <v>4918</v>
      </c>
      <c r="J9" s="46">
        <v>500</v>
      </c>
      <c r="K9" s="39">
        <f>SUM(B9:J9)</f>
        <v>31836</v>
      </c>
      <c r="L9"/>
      <c r="M9"/>
      <c r="N9"/>
    </row>
    <row r="10" spans="1:14" ht="16.5" customHeight="1">
      <c r="A10" s="23" t="s">
        <v>35</v>
      </c>
      <c r="B10" s="46">
        <v>5</v>
      </c>
      <c r="C10" s="46">
        <v>1</v>
      </c>
      <c r="D10" s="46">
        <v>0</v>
      </c>
      <c r="E10" s="46">
        <v>2</v>
      </c>
      <c r="F10" s="46">
        <v>0</v>
      </c>
      <c r="G10" s="46">
        <v>0</v>
      </c>
      <c r="H10" s="46">
        <v>0</v>
      </c>
      <c r="I10" s="46">
        <v>2</v>
      </c>
      <c r="J10" s="46">
        <v>0</v>
      </c>
      <c r="K10" s="39">
        <f>SUM(B10:J10)</f>
        <v>10</v>
      </c>
      <c r="L10"/>
      <c r="M10"/>
      <c r="N10"/>
    </row>
    <row r="11" spans="1:14" ht="16.5" customHeight="1">
      <c r="A11" s="45" t="s">
        <v>34</v>
      </c>
      <c r="B11" s="44">
        <v>94808</v>
      </c>
      <c r="C11" s="44">
        <v>72083</v>
      </c>
      <c r="D11" s="44">
        <v>100583</v>
      </c>
      <c r="E11" s="44">
        <v>55834</v>
      </c>
      <c r="F11" s="44">
        <v>64505</v>
      </c>
      <c r="G11" s="44">
        <v>80867</v>
      </c>
      <c r="H11" s="44">
        <v>86659</v>
      </c>
      <c r="I11" s="44">
        <v>116961</v>
      </c>
      <c r="J11" s="44">
        <v>25410</v>
      </c>
      <c r="K11" s="39">
        <f>SUM(B11:J11)</f>
        <v>697710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1.951490638260974</v>
      </c>
      <c r="C15" s="40">
        <v>2.130963701641469</v>
      </c>
      <c r="D15" s="40">
        <v>1.785938133142119</v>
      </c>
      <c r="E15" s="40">
        <v>2.458339689286442</v>
      </c>
      <c r="F15" s="40">
        <v>1.705477339236089</v>
      </c>
      <c r="G15" s="40">
        <v>1.690307061128657</v>
      </c>
      <c r="H15" s="40">
        <v>1.830086675921824</v>
      </c>
      <c r="I15" s="40">
        <v>1.977871152083061</v>
      </c>
      <c r="J15" s="40">
        <v>2.028441754041075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702807.24</v>
      </c>
      <c r="C17" s="37">
        <f t="shared" si="2"/>
        <v>631116.62</v>
      </c>
      <c r="D17" s="37">
        <f t="shared" si="2"/>
        <v>804045.26</v>
      </c>
      <c r="E17" s="37">
        <f t="shared" si="2"/>
        <v>546062.24</v>
      </c>
      <c r="F17" s="37">
        <f t="shared" si="2"/>
        <v>468777.37</v>
      </c>
      <c r="G17" s="37">
        <f t="shared" si="2"/>
        <v>559884.4199999999</v>
      </c>
      <c r="H17" s="37">
        <f t="shared" si="2"/>
        <v>522340.25</v>
      </c>
      <c r="I17" s="37">
        <f t="shared" si="2"/>
        <v>802951.85</v>
      </c>
      <c r="J17" s="37">
        <f t="shared" si="2"/>
        <v>195847.21999999997</v>
      </c>
      <c r="K17" s="37">
        <f aca="true" t="shared" si="3" ref="K17:K22">SUM(B17:J17)</f>
        <v>5233832.47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340773.76</v>
      </c>
      <c r="C18" s="31">
        <f t="shared" si="4"/>
        <v>283219.1</v>
      </c>
      <c r="D18" s="31">
        <f t="shared" si="4"/>
        <v>436737.3</v>
      </c>
      <c r="E18" s="31">
        <f t="shared" si="4"/>
        <v>211306.54</v>
      </c>
      <c r="F18" s="31">
        <f t="shared" si="4"/>
        <v>260990.42</v>
      </c>
      <c r="G18" s="31">
        <f t="shared" si="4"/>
        <v>321895.19</v>
      </c>
      <c r="H18" s="31">
        <f t="shared" si="4"/>
        <v>273777.42</v>
      </c>
      <c r="I18" s="31">
        <f t="shared" si="4"/>
        <v>377538.59</v>
      </c>
      <c r="J18" s="31">
        <f t="shared" si="4"/>
        <v>90931.15</v>
      </c>
      <c r="K18" s="31">
        <f t="shared" si="3"/>
        <v>2597169.4699999997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324243.04</v>
      </c>
      <c r="C19" s="31">
        <f t="shared" si="5"/>
        <v>320310.52</v>
      </c>
      <c r="D19" s="31">
        <f t="shared" si="5"/>
        <v>343248.5</v>
      </c>
      <c r="E19" s="31">
        <f t="shared" si="5"/>
        <v>308156.71</v>
      </c>
      <c r="F19" s="31">
        <f t="shared" si="5"/>
        <v>184122.83</v>
      </c>
      <c r="G19" s="31">
        <f t="shared" si="5"/>
        <v>222206.52</v>
      </c>
      <c r="H19" s="31">
        <f t="shared" si="5"/>
        <v>227258.99</v>
      </c>
      <c r="I19" s="31">
        <f t="shared" si="5"/>
        <v>369184.1</v>
      </c>
      <c r="J19" s="31">
        <f t="shared" si="5"/>
        <v>93517.39</v>
      </c>
      <c r="K19" s="31">
        <f t="shared" si="3"/>
        <v>2392248.6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-65899.36</v>
      </c>
      <c r="C25" s="31">
        <f t="shared" si="6"/>
        <v>-18210.000000000004</v>
      </c>
      <c r="D25" s="31">
        <f t="shared" si="6"/>
        <v>-52077.12000000005</v>
      </c>
      <c r="E25" s="31">
        <f t="shared" si="6"/>
        <v>-53019.74</v>
      </c>
      <c r="F25" s="31">
        <f t="shared" si="6"/>
        <v>-17798</v>
      </c>
      <c r="G25" s="31">
        <f t="shared" si="6"/>
        <v>-76343.17</v>
      </c>
      <c r="H25" s="31">
        <f t="shared" si="6"/>
        <v>-21288.11</v>
      </c>
      <c r="I25" s="31">
        <f t="shared" si="6"/>
        <v>-37282.42</v>
      </c>
      <c r="J25" s="31">
        <f t="shared" si="6"/>
        <v>-12244.24</v>
      </c>
      <c r="K25" s="31">
        <f aca="true" t="shared" si="7" ref="K25:K33">SUM(B25:J25)</f>
        <v>-354162.16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-65899.36</v>
      </c>
      <c r="C26" s="31">
        <f t="shared" si="8"/>
        <v>-18210.000000000004</v>
      </c>
      <c r="D26" s="31">
        <f t="shared" si="8"/>
        <v>-34051.81</v>
      </c>
      <c r="E26" s="31">
        <f t="shared" si="8"/>
        <v>-53019.74</v>
      </c>
      <c r="F26" s="31">
        <f t="shared" si="8"/>
        <v>-17798</v>
      </c>
      <c r="G26" s="31">
        <f t="shared" si="8"/>
        <v>-76343.17</v>
      </c>
      <c r="H26" s="31">
        <f t="shared" si="8"/>
        <v>-21288.11</v>
      </c>
      <c r="I26" s="31">
        <f t="shared" si="8"/>
        <v>-37282.42</v>
      </c>
      <c r="J26" s="31">
        <f t="shared" si="8"/>
        <v>-7026</v>
      </c>
      <c r="K26" s="31">
        <f t="shared" si="7"/>
        <v>-330918.61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-23720.4</v>
      </c>
      <c r="C27" s="31">
        <f aca="true" t="shared" si="9" ref="C27:J27">-ROUND((C9)*$E$3,2)</f>
        <v>-16645.2</v>
      </c>
      <c r="D27" s="31">
        <f t="shared" si="9"/>
        <v>-22127.6</v>
      </c>
      <c r="E27" s="31">
        <f t="shared" si="9"/>
        <v>-12570.8</v>
      </c>
      <c r="F27" s="31">
        <f t="shared" si="9"/>
        <v>-17798</v>
      </c>
      <c r="G27" s="31">
        <f t="shared" si="9"/>
        <v>-12113.2</v>
      </c>
      <c r="H27" s="31">
        <f t="shared" si="9"/>
        <v>-11264</v>
      </c>
      <c r="I27" s="31">
        <f t="shared" si="9"/>
        <v>-21639.2</v>
      </c>
      <c r="J27" s="31">
        <f t="shared" si="9"/>
        <v>-2200</v>
      </c>
      <c r="K27" s="31">
        <f t="shared" si="7"/>
        <v>-140078.4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-338.8</v>
      </c>
      <c r="C29" s="31">
        <v>-92.4</v>
      </c>
      <c r="D29" s="31">
        <v>-154</v>
      </c>
      <c r="E29" s="31">
        <v>-277.2</v>
      </c>
      <c r="F29" s="27">
        <v>0</v>
      </c>
      <c r="G29" s="31">
        <v>-123.2</v>
      </c>
      <c r="H29" s="31">
        <v>-41.37</v>
      </c>
      <c r="I29" s="31">
        <v>-64.55</v>
      </c>
      <c r="J29" s="31">
        <v>-19.92</v>
      </c>
      <c r="K29" s="31">
        <f t="shared" si="7"/>
        <v>-1111.44</v>
      </c>
      <c r="L29"/>
      <c r="M29"/>
      <c r="N29"/>
    </row>
    <row r="30" spans="1:14" ht="16.5" customHeight="1">
      <c r="A30" s="26" t="s">
        <v>21</v>
      </c>
      <c r="B30" s="31">
        <v>-41840.16</v>
      </c>
      <c r="C30" s="31">
        <v>-1472.4</v>
      </c>
      <c r="D30" s="31">
        <v>-11770.21</v>
      </c>
      <c r="E30" s="31">
        <v>-40171.74</v>
      </c>
      <c r="F30" s="27">
        <v>0</v>
      </c>
      <c r="G30" s="31">
        <v>-64106.77</v>
      </c>
      <c r="H30" s="31">
        <v>-9982.74</v>
      </c>
      <c r="I30" s="31">
        <v>-15578.67</v>
      </c>
      <c r="J30" s="31">
        <v>-4806.08</v>
      </c>
      <c r="K30" s="31">
        <f t="shared" si="7"/>
        <v>-189728.77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-18025.310000000056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-23243.550000000054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700000</v>
      </c>
      <c r="E39" s="28">
        <v>460000</v>
      </c>
      <c r="F39" s="17">
        <v>0</v>
      </c>
      <c r="G39" s="28">
        <v>500000</v>
      </c>
      <c r="H39" s="28">
        <v>450000</v>
      </c>
      <c r="I39" s="17">
        <v>0</v>
      </c>
      <c r="J39" s="17">
        <v>0</v>
      </c>
      <c r="K39" s="28">
        <f>SUM(B39:J39)</f>
        <v>2110000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-700000</v>
      </c>
      <c r="E40" s="28">
        <v>-460000</v>
      </c>
      <c r="F40" s="17">
        <v>0</v>
      </c>
      <c r="G40" s="28">
        <v>-500000</v>
      </c>
      <c r="H40" s="28">
        <v>-450000</v>
      </c>
      <c r="I40" s="17">
        <v>0</v>
      </c>
      <c r="J40" s="17">
        <v>0</v>
      </c>
      <c r="K40" s="28">
        <f>SUM(B40:J40)</f>
        <v>-2110000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636907.88</v>
      </c>
      <c r="C45" s="10">
        <f t="shared" si="11"/>
        <v>612906.62</v>
      </c>
      <c r="D45" s="10">
        <f t="shared" si="11"/>
        <v>751968.1399999999</v>
      </c>
      <c r="E45" s="10">
        <f t="shared" si="11"/>
        <v>493042.5</v>
      </c>
      <c r="F45" s="10">
        <f t="shared" si="11"/>
        <v>450979.37</v>
      </c>
      <c r="G45" s="10">
        <f t="shared" si="11"/>
        <v>483541.24999999994</v>
      </c>
      <c r="H45" s="10">
        <f t="shared" si="11"/>
        <v>501052.14</v>
      </c>
      <c r="I45" s="10">
        <f t="shared" si="11"/>
        <v>765669.4299999999</v>
      </c>
      <c r="J45" s="10">
        <f t="shared" si="11"/>
        <v>183602.97999999998</v>
      </c>
      <c r="K45" s="21">
        <f>SUM(B45:J45)</f>
        <v>4879670.3100000005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636907.89</v>
      </c>
      <c r="C51" s="10">
        <f t="shared" si="12"/>
        <v>612906.62</v>
      </c>
      <c r="D51" s="10">
        <f t="shared" si="12"/>
        <v>751968.14</v>
      </c>
      <c r="E51" s="10">
        <f t="shared" si="12"/>
        <v>493042.5</v>
      </c>
      <c r="F51" s="10">
        <f t="shared" si="12"/>
        <v>450979.36</v>
      </c>
      <c r="G51" s="10">
        <f t="shared" si="12"/>
        <v>483541.25</v>
      </c>
      <c r="H51" s="10">
        <f t="shared" si="12"/>
        <v>501052.15</v>
      </c>
      <c r="I51" s="10">
        <f>SUM(I52:I64)</f>
        <v>765669.4299999999</v>
      </c>
      <c r="J51" s="10">
        <f t="shared" si="12"/>
        <v>183602.97</v>
      </c>
      <c r="K51" s="5">
        <f>SUM(K52:K64)</f>
        <v>4879670.31</v>
      </c>
      <c r="L51" s="9"/>
    </row>
    <row r="52" spans="1:11" ht="16.5" customHeight="1">
      <c r="A52" s="7" t="s">
        <v>61</v>
      </c>
      <c r="B52" s="8">
        <v>557485.48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557485.48</v>
      </c>
    </row>
    <row r="53" spans="1:11" ht="16.5" customHeight="1">
      <c r="A53" s="7" t="s">
        <v>62</v>
      </c>
      <c r="B53" s="8">
        <v>79422.41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79422.41</v>
      </c>
    </row>
    <row r="54" spans="1:11" ht="16.5" customHeight="1">
      <c r="A54" s="7" t="s">
        <v>4</v>
      </c>
      <c r="B54" s="6">
        <v>0</v>
      </c>
      <c r="C54" s="8">
        <v>612906.62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612906.62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751968.14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751968.14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493042.5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493042.5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450979.36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450979.36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483541.25</v>
      </c>
      <c r="H58" s="6">
        <v>0</v>
      </c>
      <c r="I58" s="6">
        <v>0</v>
      </c>
      <c r="J58" s="6">
        <v>0</v>
      </c>
      <c r="K58" s="5">
        <f t="shared" si="13"/>
        <v>483541.25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501052.15</v>
      </c>
      <c r="I59" s="6">
        <v>0</v>
      </c>
      <c r="J59" s="6">
        <v>0</v>
      </c>
      <c r="K59" s="5">
        <f t="shared" si="13"/>
        <v>501052.15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288504.24</v>
      </c>
      <c r="J61" s="6">
        <v>0</v>
      </c>
      <c r="K61" s="5">
        <f t="shared" si="13"/>
        <v>288504.24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477165.19</v>
      </c>
      <c r="J62" s="6">
        <v>0</v>
      </c>
      <c r="K62" s="5">
        <f t="shared" si="13"/>
        <v>477165.19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183602.97</v>
      </c>
      <c r="K63" s="5">
        <f t="shared" si="13"/>
        <v>183602.97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2020-04-01T20:29:54Z</dcterms:modified>
  <cp:category/>
  <cp:version/>
  <cp:contentType/>
  <cp:contentStatus/>
</cp:coreProperties>
</file>