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<sst xmlns="http://schemas.openxmlformats.org/spreadsheetml/2006/main" count="72" uniqueCount="71">
  <si>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</si>
  <si>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</si>
  <si>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</si>
  <si>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</si>
  <si>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</si>
  <si>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</si>
  <si>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</si>
  <si>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</si>
  <si>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</si>
  <si>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</si>
  <si>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</si>
  <si>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</si>
  <si>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</si>
  <si>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</si>
  <si>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</si>
  <si>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</si>
  <si>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</si>
  <si>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</si>
  <si>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</si>
  <si>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</si>
  <si>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</si>
  <si>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</si>
  <si>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</si>
  <si>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</si>
  <si>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</si>
  <si>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</si>
  <si>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</si>
  <si>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</si>
  <si>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</si>
  <si>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</si>
  <si>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</si>
  <si>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</si>
  <si>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</si>
  <si>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</si>
  <si>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</si>
  <si>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</si>
  <si>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</si>
  <si>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</si>
  <si>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</si>
  <si>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</si>
  <si>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</si>
  <si>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</si>
  <si>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</si>
  <si>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</si>
  <si>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</si>
  <si>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</si>
  <si>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</si>
  <si>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</si>
  <si>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</si>
  <si>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</si>
  <si>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</si>
  <si>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</si>
  <si>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</si>
  <si>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</si>
  <si>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</si>
  <si>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</si>
  <si>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</si>
  <si>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</si>
  <si>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</si>
  <si>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</si>
  <si>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</si>
  <si>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</si>
  <si>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</si>
  <si>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</si>
  <si>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</si>
  <si>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</si>
  <si>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</si>
  <si>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</si>
  <si>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</si>
  <si>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</si>
  <si>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30/03/20 - VENCIMENTO 06/04/20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</si>
</sst>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11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101589</v>
      </c>
      <c r="C7" s="47">
        <f t="shared" si="0"/>
        <v>80884</v>
      </c>
      <c r="D7" s="47">
        <f t="shared" si="0"/>
        <v>111565</v>
      </c>
      <c r="E7" s="47">
        <f t="shared" si="0"/>
        <v>61772</v>
      </c>
      <c r="F7" s="47">
        <f t="shared" si="0"/>
        <v>74486</v>
      </c>
      <c r="G7" s="47">
        <f t="shared" si="0"/>
        <v>88727</v>
      </c>
      <c r="H7" s="47">
        <f t="shared" si="0"/>
        <v>93203</v>
      </c>
      <c r="I7" s="47">
        <f t="shared" si="0"/>
        <v>130246</v>
      </c>
      <c r="J7" s="47">
        <f t="shared" si="0"/>
        <v>28777</v>
      </c>
      <c r="K7" s="47">
        <f t="shared" si="0"/>
        <v>771249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6104</v>
      </c>
      <c r="C8" s="45">
        <f t="shared" si="1"/>
        <v>4467</v>
      </c>
      <c r="D8" s="45">
        <f t="shared" si="1"/>
        <v>5933</v>
      </c>
      <c r="E8" s="45">
        <f t="shared" si="1"/>
        <v>3326</v>
      </c>
      <c r="F8" s="45">
        <f t="shared" si="1"/>
        <v>4648</v>
      </c>
      <c r="G8" s="45">
        <f t="shared" si="1"/>
        <v>3276</v>
      </c>
      <c r="H8" s="45">
        <f t="shared" si="1"/>
        <v>2852</v>
      </c>
      <c r="I8" s="45">
        <f t="shared" si="1"/>
        <v>6057</v>
      </c>
      <c r="J8" s="45">
        <f t="shared" si="1"/>
        <v>659</v>
      </c>
      <c r="K8" s="38">
        <f>SUM(B8:J8)</f>
        <v>37322</v>
      </c>
      <c r="L8"/>
      <c r="M8"/>
      <c r="N8"/>
    </row>
    <row r="9" spans="1:14" ht="16.5" customHeight="1">
      <c r="A9" s="22" t="s">
        <v>36</v>
      </c>
      <c r="B9" s="45">
        <v>6103</v>
      </c>
      <c r="C9" s="45">
        <v>4466</v>
      </c>
      <c r="D9" s="45">
        <v>5933</v>
      </c>
      <c r="E9" s="45">
        <v>3321</v>
      </c>
      <c r="F9" s="45">
        <v>4646</v>
      </c>
      <c r="G9" s="45">
        <v>3275</v>
      </c>
      <c r="H9" s="45">
        <v>2852</v>
      </c>
      <c r="I9" s="45">
        <v>6051</v>
      </c>
      <c r="J9" s="45">
        <v>659</v>
      </c>
      <c r="K9" s="38">
        <f>SUM(B9:J9)</f>
        <v>37306</v>
      </c>
      <c r="L9"/>
      <c r="M9"/>
      <c r="N9"/>
    </row>
    <row r="10" spans="1:14" ht="16.5" customHeight="1">
      <c r="A10" s="22" t="s">
        <v>35</v>
      </c>
      <c r="B10" s="45">
        <v>1</v>
      </c>
      <c r="C10" s="45">
        <v>1</v>
      </c>
      <c r="D10" s="45">
        <v>0</v>
      </c>
      <c r="E10" s="45">
        <v>5</v>
      </c>
      <c r="F10" s="45">
        <v>2</v>
      </c>
      <c r="G10" s="45">
        <v>1</v>
      </c>
      <c r="H10" s="45">
        <v>0</v>
      </c>
      <c r="I10" s="45">
        <v>6</v>
      </c>
      <c r="J10" s="45">
        <v>0</v>
      </c>
      <c r="K10" s="38">
        <f>SUM(B10:J10)</f>
        <v>16</v>
      </c>
      <c r="L10"/>
      <c r="M10"/>
      <c r="N10"/>
    </row>
    <row r="11" spans="1:14" ht="16.5" customHeight="1">
      <c r="A11" s="44" t="s">
        <v>34</v>
      </c>
      <c r="B11" s="43">
        <v>95485</v>
      </c>
      <c r="C11" s="43">
        <v>76417</v>
      </c>
      <c r="D11" s="43">
        <v>105632</v>
      </c>
      <c r="E11" s="43">
        <v>58446</v>
      </c>
      <c r="F11" s="43">
        <v>69838</v>
      </c>
      <c r="G11" s="43">
        <v>85451</v>
      </c>
      <c r="H11" s="43">
        <v>90351</v>
      </c>
      <c r="I11" s="43">
        <v>124189</v>
      </c>
      <c r="J11" s="43">
        <v>28118</v>
      </c>
      <c r="K11" s="38">
        <f>SUM(B11:J11)</f>
        <v>733927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1.302009446720566</v>
      </c>
      <c r="C15" s="39">
        <v>1.521563450606638</v>
      </c>
      <c r="D15" s="39">
        <v>1.347661588878427</v>
      </c>
      <c r="E15" s="39">
        <v>1.875903642178163</v>
      </c>
      <c r="F15" s="39">
        <v>1.301112795986678</v>
      </c>
      <c r="G15" s="39">
        <v>1.083222019095702</v>
      </c>
      <c r="H15" s="39">
        <v>1.292414123516971</v>
      </c>
      <c r="I15" s="39">
        <v>1.51759229908713</v>
      </c>
      <c r="J15" s="39">
        <v>1.505753936455192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487613.7</v>
      </c>
      <c r="C17" s="36">
        <f t="shared" si="2"/>
        <v>487020.13</v>
      </c>
      <c r="D17" s="36">
        <f t="shared" si="2"/>
        <v>645809.52</v>
      </c>
      <c r="E17" s="36">
        <f t="shared" si="2"/>
        <v>443784.11</v>
      </c>
      <c r="F17" s="36">
        <f t="shared" si="2"/>
        <v>392647.41</v>
      </c>
      <c r="G17" s="36">
        <f t="shared" si="2"/>
        <v>385762.16000000003</v>
      </c>
      <c r="H17" s="36">
        <f t="shared" si="2"/>
        <v>390937.81</v>
      </c>
      <c r="I17" s="36">
        <f t="shared" si="2"/>
        <v>668501.79</v>
      </c>
      <c r="J17" s="36">
        <f t="shared" si="2"/>
        <v>163469.11</v>
      </c>
      <c r="K17" s="36">
        <f aca="true" t="shared" si="3" ref="K17:K22">SUM(B17:J17)</f>
        <v>4065545.74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345483.87</v>
      </c>
      <c r="C18" s="30">
        <f t="shared" si="4"/>
        <v>301948.06</v>
      </c>
      <c r="D18" s="30">
        <f t="shared" si="4"/>
        <v>461354.74</v>
      </c>
      <c r="E18" s="30">
        <f t="shared" si="4"/>
        <v>222391.55</v>
      </c>
      <c r="F18" s="30">
        <f t="shared" si="4"/>
        <v>283590.55</v>
      </c>
      <c r="G18" s="30">
        <f t="shared" si="4"/>
        <v>341554.59</v>
      </c>
      <c r="H18" s="30">
        <f t="shared" si="4"/>
        <v>286002.73</v>
      </c>
      <c r="I18" s="30">
        <f t="shared" si="4"/>
        <v>403450.01</v>
      </c>
      <c r="J18" s="30">
        <f t="shared" si="4"/>
        <v>100992.88</v>
      </c>
      <c r="K18" s="30">
        <f t="shared" si="3"/>
        <v>2746768.9799999995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104339.39</v>
      </c>
      <c r="C19" s="30">
        <f t="shared" si="5"/>
        <v>157485.07</v>
      </c>
      <c r="D19" s="30">
        <f t="shared" si="5"/>
        <v>160395.32</v>
      </c>
      <c r="E19" s="30">
        <f t="shared" si="5"/>
        <v>194793.57</v>
      </c>
      <c r="F19" s="30">
        <f t="shared" si="5"/>
        <v>85392.74</v>
      </c>
      <c r="G19" s="30">
        <f t="shared" si="5"/>
        <v>28424.86</v>
      </c>
      <c r="H19" s="30">
        <f t="shared" si="5"/>
        <v>83631.24</v>
      </c>
      <c r="I19" s="30">
        <f t="shared" si="5"/>
        <v>208822.62</v>
      </c>
      <c r="J19" s="30">
        <f t="shared" si="5"/>
        <v>51077.55</v>
      </c>
      <c r="K19" s="30">
        <f t="shared" si="3"/>
        <v>1074362.36</v>
      </c>
      <c r="L19"/>
      <c r="M19"/>
      <c r="N19"/>
    </row>
    <row r="20" spans="1:14" ht="16.5" customHeight="1">
      <c r="A20" s="18" t="s">
        <v>28</v>
      </c>
      <c r="B20" s="30">
        <v>36466.58</v>
      </c>
      <c r="C20" s="30">
        <v>27587</v>
      </c>
      <c r="D20" s="30">
        <v>24059.46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56229.16</v>
      </c>
      <c r="J20" s="30">
        <v>11398.68</v>
      </c>
      <c r="K20" s="30">
        <f t="shared" si="3"/>
        <v>240442.82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-68186.91</v>
      </c>
      <c r="C25" s="30">
        <f t="shared" si="6"/>
        <v>-21252.2</v>
      </c>
      <c r="D25" s="30">
        <f t="shared" si="6"/>
        <v>-53804.28000000006</v>
      </c>
      <c r="E25" s="30">
        <f t="shared" si="6"/>
        <v>-48592.05</v>
      </c>
      <c r="F25" s="30">
        <f t="shared" si="6"/>
        <v>-20442.4</v>
      </c>
      <c r="G25" s="30">
        <f t="shared" si="6"/>
        <v>-67519.2</v>
      </c>
      <c r="H25" s="30">
        <f t="shared" si="6"/>
        <v>-23101.07</v>
      </c>
      <c r="I25" s="30">
        <f t="shared" si="6"/>
        <v>-43091.86</v>
      </c>
      <c r="J25" s="30">
        <f t="shared" si="6"/>
        <v>-13198.11</v>
      </c>
      <c r="K25" s="30">
        <f aca="true" t="shared" si="7" ref="K25:K33">SUM(B25:J25)</f>
        <v>-359188.08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-68186.91</v>
      </c>
      <c r="C26" s="30">
        <f t="shared" si="8"/>
        <v>-21252.2</v>
      </c>
      <c r="D26" s="30">
        <f t="shared" si="8"/>
        <v>-35778.97</v>
      </c>
      <c r="E26" s="30">
        <f t="shared" si="8"/>
        <v>-48592.05</v>
      </c>
      <c r="F26" s="30">
        <f t="shared" si="8"/>
        <v>-20442.4</v>
      </c>
      <c r="G26" s="30">
        <f t="shared" si="8"/>
        <v>-67519.2</v>
      </c>
      <c r="H26" s="30">
        <f t="shared" si="8"/>
        <v>-23101.07</v>
      </c>
      <c r="I26" s="30">
        <f t="shared" si="8"/>
        <v>-43091.86</v>
      </c>
      <c r="J26" s="30">
        <f t="shared" si="8"/>
        <v>-7979.870000000001</v>
      </c>
      <c r="K26" s="30">
        <f t="shared" si="7"/>
        <v>-335944.52999999997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-26853.2</v>
      </c>
      <c r="C27" s="30">
        <f aca="true" t="shared" si="9" ref="C27:J27">-ROUND((C9)*$E$3,2)</f>
        <v>-19650.4</v>
      </c>
      <c r="D27" s="30">
        <f t="shared" si="9"/>
        <v>-26105.2</v>
      </c>
      <c r="E27" s="30">
        <f t="shared" si="9"/>
        <v>-14612.4</v>
      </c>
      <c r="F27" s="30">
        <f t="shared" si="9"/>
        <v>-20442.4</v>
      </c>
      <c r="G27" s="30">
        <f t="shared" si="9"/>
        <v>-14410</v>
      </c>
      <c r="H27" s="30">
        <f t="shared" si="9"/>
        <v>-12548.8</v>
      </c>
      <c r="I27" s="30">
        <f t="shared" si="9"/>
        <v>-26624.4</v>
      </c>
      <c r="J27" s="30">
        <f t="shared" si="9"/>
        <v>-2899.6</v>
      </c>
      <c r="K27" s="30">
        <f t="shared" si="7"/>
        <v>-164146.4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-246.4</v>
      </c>
      <c r="C29" s="30">
        <v>-61.6</v>
      </c>
      <c r="D29" s="30">
        <v>-61.6</v>
      </c>
      <c r="E29" s="30">
        <v>-61.6</v>
      </c>
      <c r="F29" s="26">
        <v>0</v>
      </c>
      <c r="G29" s="30">
        <v>-61.6</v>
      </c>
      <c r="H29" s="30">
        <v>0</v>
      </c>
      <c r="I29" s="30">
        <v>0</v>
      </c>
      <c r="J29" s="30">
        <v>0</v>
      </c>
      <c r="K29" s="30">
        <f t="shared" si="7"/>
        <v>-492.80000000000007</v>
      </c>
      <c r="L29"/>
      <c r="M29"/>
      <c r="N29"/>
    </row>
    <row r="30" spans="1:14" ht="16.5" customHeight="1">
      <c r="A30" s="25" t="s">
        <v>21</v>
      </c>
      <c r="B30" s="30">
        <v>-41087.31</v>
      </c>
      <c r="C30" s="30">
        <v>-1540.2</v>
      </c>
      <c r="D30" s="30">
        <v>-9612.17</v>
      </c>
      <c r="E30" s="30">
        <v>-33918.05</v>
      </c>
      <c r="F30" s="26">
        <v>0</v>
      </c>
      <c r="G30" s="30">
        <v>-53047.6</v>
      </c>
      <c r="H30" s="30">
        <v>-10552.27</v>
      </c>
      <c r="I30" s="30">
        <v>-16467.46</v>
      </c>
      <c r="J30" s="30">
        <v>-5080.27</v>
      </c>
      <c r="K30" s="30">
        <f t="shared" si="7"/>
        <v>-171305.32999999996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-18025.310000000056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-5218.24</v>
      </c>
      <c r="K31" s="30">
        <f t="shared" si="7"/>
        <v>-23243.550000000054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-18025.31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-5218.24</v>
      </c>
      <c r="K32" s="30">
        <f t="shared" si="7"/>
        <v>-23243.550000000003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27">
        <v>700000</v>
      </c>
      <c r="E39" s="27">
        <v>460000</v>
      </c>
      <c r="F39" s="17">
        <v>0</v>
      </c>
      <c r="G39" s="27">
        <v>500000</v>
      </c>
      <c r="H39" s="27">
        <v>450000</v>
      </c>
      <c r="I39" s="17">
        <v>0</v>
      </c>
      <c r="J39" s="17">
        <v>0</v>
      </c>
      <c r="K39" s="27">
        <f>SUM(B39:J39)</f>
        <v>2110000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27">
        <v>-700000</v>
      </c>
      <c r="E40" s="27">
        <v>-460000</v>
      </c>
      <c r="F40" s="17">
        <v>0</v>
      </c>
      <c r="G40" s="27">
        <v>-500000</v>
      </c>
      <c r="H40" s="27">
        <v>-450000</v>
      </c>
      <c r="I40" s="17">
        <v>0</v>
      </c>
      <c r="J40" s="17">
        <v>0</v>
      </c>
      <c r="K40" s="27">
        <f>SUM(B40:J40)</f>
        <v>-2110000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419426.79000000004</v>
      </c>
      <c r="C45" s="27">
        <f aca="true" t="shared" si="11" ref="C45:J45">IF(C17+C25+C46&lt;0,0,C17+C25+C46)</f>
        <v>465767.93</v>
      </c>
      <c r="D45" s="27">
        <f t="shared" si="11"/>
        <v>561359.95</v>
      </c>
      <c r="E45" s="27">
        <f t="shared" si="11"/>
        <v>395192.06</v>
      </c>
      <c r="F45" s="27">
        <f t="shared" si="11"/>
        <v>372205.00999999995</v>
      </c>
      <c r="G45" s="27">
        <f t="shared" si="11"/>
        <v>318242.96</v>
      </c>
      <c r="H45" s="27">
        <f t="shared" si="11"/>
        <v>367836.74</v>
      </c>
      <c r="I45" s="27">
        <f t="shared" si="11"/>
        <v>625409.93</v>
      </c>
      <c r="J45" s="27">
        <f t="shared" si="11"/>
        <v>150271</v>
      </c>
      <c r="K45" s="20">
        <f>SUM(B45:J45)</f>
        <v>3675712.3699999996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27">
        <v>-30645.29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20">
        <f>SUM(B46:J46)</f>
        <v>-30645.29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419426.8</v>
      </c>
      <c r="C51" s="10">
        <f t="shared" si="13"/>
        <v>465767.93</v>
      </c>
      <c r="D51" s="10">
        <f t="shared" si="13"/>
        <v>561359.94</v>
      </c>
      <c r="E51" s="10">
        <f t="shared" si="13"/>
        <v>395192.07</v>
      </c>
      <c r="F51" s="10">
        <f t="shared" si="13"/>
        <v>372205.01</v>
      </c>
      <c r="G51" s="10">
        <f t="shared" si="13"/>
        <v>318242.96</v>
      </c>
      <c r="H51" s="10">
        <f t="shared" si="13"/>
        <v>367836.73</v>
      </c>
      <c r="I51" s="10">
        <f>SUM(I52:I64)</f>
        <v>625409.9299999999</v>
      </c>
      <c r="J51" s="10">
        <f t="shared" si="13"/>
        <v>150271</v>
      </c>
      <c r="K51" s="5">
        <f>SUM(K52:K64)</f>
        <v>3675712.37</v>
      </c>
      <c r="L51" s="9"/>
    </row>
    <row r="52" spans="1:11" ht="16.5" customHeight="1">
      <c r="A52" s="7" t="s">
        <v>61</v>
      </c>
      <c r="B52" s="8">
        <v>366159.6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366159.6</v>
      </c>
    </row>
    <row r="53" spans="1:11" ht="16.5" customHeight="1">
      <c r="A53" s="7" t="s">
        <v>62</v>
      </c>
      <c r="B53" s="8">
        <v>53267.2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53267.2</v>
      </c>
    </row>
    <row r="54" spans="1:11" ht="16.5" customHeight="1">
      <c r="A54" s="7" t="s">
        <v>4</v>
      </c>
      <c r="B54" s="6">
        <v>0</v>
      </c>
      <c r="C54" s="8">
        <v>465767.93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465767.93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561359.94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561359.94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395192.07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395192.07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372205.01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372205.01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318242.96</v>
      </c>
      <c r="H58" s="6">
        <v>0</v>
      </c>
      <c r="I58" s="6">
        <v>0</v>
      </c>
      <c r="J58" s="6">
        <v>0</v>
      </c>
      <c r="K58" s="5">
        <f t="shared" si="14"/>
        <v>318242.96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367836.73</v>
      </c>
      <c r="I59" s="6">
        <v>0</v>
      </c>
      <c r="J59" s="6">
        <v>0</v>
      </c>
      <c r="K59" s="5">
        <f t="shared" si="14"/>
        <v>367836.73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236780.2</v>
      </c>
      <c r="J61" s="6">
        <v>0</v>
      </c>
      <c r="K61" s="5">
        <f t="shared" si="14"/>
        <v>236780.2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388629.73</v>
      </c>
      <c r="J62" s="6">
        <v>0</v>
      </c>
      <c r="K62" s="5">
        <f t="shared" si="14"/>
        <v>388629.73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150271</v>
      </c>
      <c r="K63" s="5">
        <f t="shared" si="14"/>
        <v>150271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2020-04-03T21:29:10Z</dcterms:modified>
  <cp:category/>
  <cp:version/>
  <cp:contentType/>
  <cp:contentStatus/>
</cp:coreProperties>
</file>