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<sst xmlns="http://schemas.openxmlformats.org/spreadsheetml/2006/main" count="72" uniqueCount="71">
  <si>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</si>
  <si>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</si>
  <si>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</si>
  <si>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</si>
  <si>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</si>
  <si>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</si>
  <si>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</si>
  <si>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</si>
  <si>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</si>
  <si>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</si>
  <si>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</si>
  <si>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</si>
  <si>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</si>
  <si>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</si>
  <si>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</si>
  <si>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</si>
  <si>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</si>
  <si>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</si>
  <si>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</si>
  <si>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</si>
  <si>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</si>
  <si>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</si>
  <si>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</si>
  <si>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</si>
  <si>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</si>
  <si>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</si>
  <si>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</si>
  <si>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</si>
  <si>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</si>
  <si>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</si>
  <si>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</si>
  <si>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</si>
  <si>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</si>
  <si>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</si>
  <si>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</si>
  <si>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</si>
  <si>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</si>
  <si>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</si>
  <si>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</si>
  <si>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</si>
  <si>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</si>
  <si>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</si>
  <si>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</si>
  <si>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</si>
  <si>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</si>
  <si>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</si>
  <si>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</si>
  <si>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</si>
  <si>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</si>
  <si>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</si>
  <si>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</si>
  <si>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</si>
  <si>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</si>
  <si>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</si>
  <si>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</si>
  <si>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</si>
  <si>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</si>
  <si>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</si>
  <si>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</si>
  <si>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</si>
  <si>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</si>
  <si>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</si>
  <si>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</si>
  <si>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</si>
  <si>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</si>
  <si>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</si>
  <si>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</si>
  <si>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</si>
  <si>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</si>
  <si>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</si>
  <si>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31/03/20 - VENCIMENTO 07/04/20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</si>
</sst>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89862</v>
      </c>
      <c r="C7" s="47">
        <f t="shared" si="0"/>
        <v>71135</v>
      </c>
      <c r="D7" s="47">
        <f t="shared" si="0"/>
        <v>111882</v>
      </c>
      <c r="E7" s="47">
        <f t="shared" si="0"/>
        <v>61789</v>
      </c>
      <c r="F7" s="47">
        <f t="shared" si="0"/>
        <v>75965</v>
      </c>
      <c r="G7" s="47">
        <f t="shared" si="0"/>
        <v>82122</v>
      </c>
      <c r="H7" s="47">
        <f t="shared" si="0"/>
        <v>91947</v>
      </c>
      <c r="I7" s="47">
        <f t="shared" si="0"/>
        <v>124984</v>
      </c>
      <c r="J7" s="47">
        <f t="shared" si="0"/>
        <v>28735</v>
      </c>
      <c r="K7" s="47">
        <f t="shared" si="0"/>
        <v>738421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4874</v>
      </c>
      <c r="C8" s="45">
        <f t="shared" si="1"/>
        <v>3626</v>
      </c>
      <c r="D8" s="45">
        <f t="shared" si="1"/>
        <v>5576</v>
      </c>
      <c r="E8" s="45">
        <f t="shared" si="1"/>
        <v>3226</v>
      </c>
      <c r="F8" s="45">
        <f t="shared" si="1"/>
        <v>4441</v>
      </c>
      <c r="G8" s="45">
        <f t="shared" si="1"/>
        <v>2691</v>
      </c>
      <c r="H8" s="45">
        <f t="shared" si="1"/>
        <v>2715</v>
      </c>
      <c r="I8" s="45">
        <f t="shared" si="1"/>
        <v>5596</v>
      </c>
      <c r="J8" s="45">
        <f t="shared" si="1"/>
        <v>557</v>
      </c>
      <c r="K8" s="38">
        <f>SUM(B8:J8)</f>
        <v>33302</v>
      </c>
      <c r="L8"/>
      <c r="M8"/>
      <c r="N8"/>
    </row>
    <row r="9" spans="1:14" ht="16.5" customHeight="1">
      <c r="A9" s="22" t="s">
        <v>36</v>
      </c>
      <c r="B9" s="45">
        <v>4871</v>
      </c>
      <c r="C9" s="45">
        <v>3625</v>
      </c>
      <c r="D9" s="45">
        <v>5576</v>
      </c>
      <c r="E9" s="45">
        <v>3222</v>
      </c>
      <c r="F9" s="45">
        <v>4440</v>
      </c>
      <c r="G9" s="45">
        <v>2691</v>
      </c>
      <c r="H9" s="45">
        <v>2715</v>
      </c>
      <c r="I9" s="45">
        <v>5592</v>
      </c>
      <c r="J9" s="45">
        <v>557</v>
      </c>
      <c r="K9" s="38">
        <f>SUM(B9:J9)</f>
        <v>33289</v>
      </c>
      <c r="L9"/>
      <c r="M9"/>
      <c r="N9"/>
    </row>
    <row r="10" spans="1:14" ht="16.5" customHeight="1">
      <c r="A10" s="22" t="s">
        <v>35</v>
      </c>
      <c r="B10" s="45">
        <v>3</v>
      </c>
      <c r="C10" s="45">
        <v>1</v>
      </c>
      <c r="D10" s="45">
        <v>0</v>
      </c>
      <c r="E10" s="45">
        <v>4</v>
      </c>
      <c r="F10" s="45">
        <v>1</v>
      </c>
      <c r="G10" s="45">
        <v>0</v>
      </c>
      <c r="H10" s="45">
        <v>0</v>
      </c>
      <c r="I10" s="45">
        <v>4</v>
      </c>
      <c r="J10" s="45">
        <v>0</v>
      </c>
      <c r="K10" s="38">
        <f>SUM(B10:J10)</f>
        <v>13</v>
      </c>
      <c r="L10"/>
      <c r="M10"/>
      <c r="N10"/>
    </row>
    <row r="11" spans="1:14" ht="16.5" customHeight="1">
      <c r="A11" s="44" t="s">
        <v>34</v>
      </c>
      <c r="B11" s="43">
        <v>84988</v>
      </c>
      <c r="C11" s="43">
        <v>67509</v>
      </c>
      <c r="D11" s="43">
        <v>106306</v>
      </c>
      <c r="E11" s="43">
        <v>58563</v>
      </c>
      <c r="F11" s="43">
        <v>71524</v>
      </c>
      <c r="G11" s="43">
        <v>79431</v>
      </c>
      <c r="H11" s="43">
        <v>89232</v>
      </c>
      <c r="I11" s="43">
        <v>119388</v>
      </c>
      <c r="J11" s="43">
        <v>28178</v>
      </c>
      <c r="K11" s="38">
        <f>SUM(B11:J11)</f>
        <v>705119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1.533174724081069</v>
      </c>
      <c r="C15" s="39">
        <v>1.735498020725296</v>
      </c>
      <c r="D15" s="39">
        <v>1.447907951396962</v>
      </c>
      <c r="E15" s="39">
        <v>1.87674668406613</v>
      </c>
      <c r="F15" s="39">
        <v>1.295012522966168</v>
      </c>
      <c r="G15" s="39">
        <v>1.286153266745906</v>
      </c>
      <c r="H15" s="39">
        <v>1.401117607525323</v>
      </c>
      <c r="I15" s="39">
        <v>1.639953198676099</v>
      </c>
      <c r="J15" s="39">
        <v>1.663690485059182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506332.67000000004</v>
      </c>
      <c r="C17" s="36">
        <f t="shared" si="2"/>
        <v>488455.56</v>
      </c>
      <c r="D17" s="36">
        <f t="shared" si="2"/>
        <v>693956.7</v>
      </c>
      <c r="E17" s="36">
        <f t="shared" si="2"/>
        <v>444086.38</v>
      </c>
      <c r="F17" s="36">
        <f t="shared" si="2"/>
        <v>398209.55</v>
      </c>
      <c r="G17" s="36">
        <f t="shared" si="2"/>
        <v>422372.59</v>
      </c>
      <c r="H17" s="36">
        <f t="shared" si="2"/>
        <v>416627.16000000003</v>
      </c>
      <c r="I17" s="36">
        <f t="shared" si="2"/>
        <v>691137.76</v>
      </c>
      <c r="J17" s="36">
        <f t="shared" si="2"/>
        <v>179174.34999999998</v>
      </c>
      <c r="K17" s="36">
        <f aca="true" t="shared" si="3" ref="K17:K22">SUM(B17:J17)</f>
        <v>4240352.72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305602.69</v>
      </c>
      <c r="C18" s="30">
        <f t="shared" si="4"/>
        <v>265554.07</v>
      </c>
      <c r="D18" s="30">
        <f t="shared" si="4"/>
        <v>462665.63</v>
      </c>
      <c r="E18" s="30">
        <f t="shared" si="4"/>
        <v>222452.76</v>
      </c>
      <c r="F18" s="30">
        <f t="shared" si="4"/>
        <v>289221.54</v>
      </c>
      <c r="G18" s="30">
        <f t="shared" si="4"/>
        <v>316128.64</v>
      </c>
      <c r="H18" s="30">
        <f t="shared" si="4"/>
        <v>282148.56</v>
      </c>
      <c r="I18" s="30">
        <f t="shared" si="4"/>
        <v>387150.44</v>
      </c>
      <c r="J18" s="30">
        <f t="shared" si="4"/>
        <v>100845.48</v>
      </c>
      <c r="K18" s="30">
        <f t="shared" si="3"/>
        <v>2631769.81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162939.63</v>
      </c>
      <c r="C19" s="30">
        <f t="shared" si="5"/>
        <v>195314.49</v>
      </c>
      <c r="D19" s="30">
        <f t="shared" si="5"/>
        <v>207231.61</v>
      </c>
      <c r="E19" s="30">
        <f t="shared" si="5"/>
        <v>195034.72</v>
      </c>
      <c r="F19" s="30">
        <f t="shared" si="5"/>
        <v>85323.98</v>
      </c>
      <c r="G19" s="30">
        <f t="shared" si="5"/>
        <v>90461.24</v>
      </c>
      <c r="H19" s="30">
        <f t="shared" si="5"/>
        <v>113174.76</v>
      </c>
      <c r="I19" s="30">
        <f t="shared" si="5"/>
        <v>247758.16</v>
      </c>
      <c r="J19" s="30">
        <f t="shared" si="5"/>
        <v>66930.19</v>
      </c>
      <c r="K19" s="30">
        <f t="shared" si="3"/>
        <v>1364168.7799999998</v>
      </c>
      <c r="L19"/>
      <c r="M19"/>
      <c r="N19"/>
    </row>
    <row r="20" spans="1:14" ht="16.5" customHeight="1">
      <c r="A20" s="18" t="s">
        <v>28</v>
      </c>
      <c r="B20" s="30">
        <v>36466.58</v>
      </c>
      <c r="C20" s="30">
        <v>27587</v>
      </c>
      <c r="D20" s="30">
        <v>24059.46</v>
      </c>
      <c r="E20" s="30">
        <v>25275.13</v>
      </c>
      <c r="F20" s="30">
        <v>22340.26</v>
      </c>
      <c r="G20" s="30">
        <v>15782.71</v>
      </c>
      <c r="H20" s="30">
        <v>21303.84</v>
      </c>
      <c r="I20" s="30">
        <v>56229.16</v>
      </c>
      <c r="J20" s="30">
        <v>11398.68</v>
      </c>
      <c r="K20" s="30">
        <f t="shared" si="3"/>
        <v>240442.82</v>
      </c>
      <c r="L20"/>
      <c r="M20"/>
      <c r="N20"/>
    </row>
    <row r="21" spans="1:14" ht="16.5" customHeight="1">
      <c r="A21" s="18" t="s">
        <v>27</v>
      </c>
      <c r="B21" s="30">
        <v>1323.77</v>
      </c>
      <c r="C21" s="34">
        <v>0</v>
      </c>
      <c r="D21" s="34">
        <v>0</v>
      </c>
      <c r="E21" s="30">
        <v>1323.77</v>
      </c>
      <c r="F21" s="30">
        <v>1323.77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3971.31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-120444.6</v>
      </c>
      <c r="C25" s="30">
        <f t="shared" si="6"/>
        <v>-19792.45</v>
      </c>
      <c r="D25" s="30">
        <f t="shared" si="6"/>
        <v>-67310.60000000002</v>
      </c>
      <c r="E25" s="30">
        <f t="shared" si="6"/>
        <v>-94396.95999999999</v>
      </c>
      <c r="F25" s="30">
        <f t="shared" si="6"/>
        <v>-19536</v>
      </c>
      <c r="G25" s="30">
        <f t="shared" si="6"/>
        <v>-136274.5</v>
      </c>
      <c r="H25" s="30">
        <f t="shared" si="6"/>
        <v>-35509.83</v>
      </c>
      <c r="I25" s="30">
        <f t="shared" si="6"/>
        <v>-61377.59</v>
      </c>
      <c r="J25" s="30">
        <f t="shared" si="6"/>
        <v>-19013.43</v>
      </c>
      <c r="K25" s="30">
        <f aca="true" t="shared" si="7" ref="K25:K33">SUM(B25:J25)</f>
        <v>-573655.9600000001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-120444.6</v>
      </c>
      <c r="C26" s="30">
        <f t="shared" si="8"/>
        <v>-18818.68</v>
      </c>
      <c r="D26" s="30">
        <f t="shared" si="8"/>
        <v>-49285.08</v>
      </c>
      <c r="E26" s="30">
        <f t="shared" si="8"/>
        <v>-94396.95999999999</v>
      </c>
      <c r="F26" s="30">
        <f t="shared" si="8"/>
        <v>-19536</v>
      </c>
      <c r="G26" s="30">
        <f t="shared" si="8"/>
        <v>-136274.5</v>
      </c>
      <c r="H26" s="30">
        <f t="shared" si="8"/>
        <v>-35509.83</v>
      </c>
      <c r="I26" s="30">
        <f t="shared" si="8"/>
        <v>-61377.59</v>
      </c>
      <c r="J26" s="30">
        <f t="shared" si="8"/>
        <v>-13795.34</v>
      </c>
      <c r="K26" s="30">
        <f t="shared" si="7"/>
        <v>-549438.58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-21432.4</v>
      </c>
      <c r="C27" s="30">
        <f aca="true" t="shared" si="9" ref="C27:J27">-ROUND((C9)*$E$3,2)</f>
        <v>-15950</v>
      </c>
      <c r="D27" s="30">
        <f t="shared" si="9"/>
        <v>-24534.4</v>
      </c>
      <c r="E27" s="30">
        <f t="shared" si="9"/>
        <v>-14176.8</v>
      </c>
      <c r="F27" s="30">
        <f t="shared" si="9"/>
        <v>-19536</v>
      </c>
      <c r="G27" s="30">
        <f t="shared" si="9"/>
        <v>-11840.4</v>
      </c>
      <c r="H27" s="30">
        <f t="shared" si="9"/>
        <v>-11946</v>
      </c>
      <c r="I27" s="30">
        <f t="shared" si="9"/>
        <v>-24604.8</v>
      </c>
      <c r="J27" s="30">
        <f t="shared" si="9"/>
        <v>-2450.8</v>
      </c>
      <c r="K27" s="30">
        <f t="shared" si="7"/>
        <v>-146471.59999999998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-554.4</v>
      </c>
      <c r="C29" s="30">
        <v>-92.4</v>
      </c>
      <c r="D29" s="30">
        <v>-92.4</v>
      </c>
      <c r="E29" s="30">
        <v>-246.4</v>
      </c>
      <c r="F29" s="26">
        <v>0</v>
      </c>
      <c r="G29" s="30">
        <v>-92.4</v>
      </c>
      <c r="H29" s="30">
        <v>-16.55</v>
      </c>
      <c r="I29" s="30">
        <v>-25.82</v>
      </c>
      <c r="J29" s="30">
        <v>-7.97</v>
      </c>
      <c r="K29" s="30">
        <f t="shared" si="7"/>
        <v>-1128.34</v>
      </c>
      <c r="L29"/>
      <c r="M29"/>
      <c r="N29"/>
    </row>
    <row r="30" spans="1:14" ht="16.5" customHeight="1">
      <c r="A30" s="25" t="s">
        <v>21</v>
      </c>
      <c r="B30" s="30">
        <v>-98457.8</v>
      </c>
      <c r="C30" s="30">
        <v>-2776.28</v>
      </c>
      <c r="D30" s="30">
        <v>-24658.28</v>
      </c>
      <c r="E30" s="30">
        <v>-79973.76</v>
      </c>
      <c r="F30" s="26">
        <v>0</v>
      </c>
      <c r="G30" s="30">
        <v>-124341.7</v>
      </c>
      <c r="H30" s="30">
        <v>-23547.28</v>
      </c>
      <c r="I30" s="30">
        <v>-36746.97</v>
      </c>
      <c r="J30" s="30">
        <v>-11336.57</v>
      </c>
      <c r="K30" s="30">
        <f t="shared" si="7"/>
        <v>-401838.63999999996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-973.77</v>
      </c>
      <c r="D31" s="27">
        <f t="shared" si="10"/>
        <v>-18025.52000000002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-5218.09</v>
      </c>
      <c r="K31" s="30">
        <f t="shared" si="7"/>
        <v>-24217.38000000002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-18025.52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-5218.09</v>
      </c>
      <c r="K32" s="30">
        <f t="shared" si="7"/>
        <v>-23243.61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-973.77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27">
        <v>700000</v>
      </c>
      <c r="E39" s="27">
        <v>460000</v>
      </c>
      <c r="F39" s="17">
        <v>0</v>
      </c>
      <c r="G39" s="27">
        <v>500000</v>
      </c>
      <c r="H39" s="27">
        <v>450000</v>
      </c>
      <c r="I39" s="17">
        <v>0</v>
      </c>
      <c r="J39" s="17">
        <v>0</v>
      </c>
      <c r="K39" s="27">
        <f>SUM(B39:J39)</f>
        <v>2110000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27">
        <v>-700000</v>
      </c>
      <c r="E40" s="27">
        <v>-460000</v>
      </c>
      <c r="F40" s="17">
        <v>0</v>
      </c>
      <c r="G40" s="27">
        <v>-500000</v>
      </c>
      <c r="H40" s="27">
        <v>-450000</v>
      </c>
      <c r="I40" s="17">
        <v>0</v>
      </c>
      <c r="J40" s="17">
        <v>0</v>
      </c>
      <c r="K40" s="27">
        <f>SUM(B40:J40)</f>
        <v>-2110000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385888.07000000007</v>
      </c>
      <c r="C45" s="27">
        <f aca="true" t="shared" si="11" ref="C45:J45">IF(C17+C25+C46&lt;0,0,C17+C25+C46)</f>
        <v>468663.11</v>
      </c>
      <c r="D45" s="27">
        <f t="shared" si="11"/>
        <v>626646.1</v>
      </c>
      <c r="E45" s="27">
        <f t="shared" si="11"/>
        <v>349689.42000000004</v>
      </c>
      <c r="F45" s="27">
        <f t="shared" si="11"/>
        <v>378673.55</v>
      </c>
      <c r="G45" s="27">
        <f t="shared" si="11"/>
        <v>286098.09</v>
      </c>
      <c r="H45" s="27">
        <f t="shared" si="11"/>
        <v>381117.33</v>
      </c>
      <c r="I45" s="27">
        <f t="shared" si="11"/>
        <v>629760.17</v>
      </c>
      <c r="J45" s="27">
        <f t="shared" si="11"/>
        <v>160160.91999999998</v>
      </c>
      <c r="K45" s="20">
        <f>SUM(B45:J45)</f>
        <v>3666696.76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385888.06999999995</v>
      </c>
      <c r="C51" s="10">
        <f t="shared" si="13"/>
        <v>468663.11</v>
      </c>
      <c r="D51" s="10">
        <f t="shared" si="13"/>
        <v>626646.11</v>
      </c>
      <c r="E51" s="10">
        <f t="shared" si="13"/>
        <v>349689.41</v>
      </c>
      <c r="F51" s="10">
        <f t="shared" si="13"/>
        <v>378673.55</v>
      </c>
      <c r="G51" s="10">
        <f t="shared" si="13"/>
        <v>286098.09</v>
      </c>
      <c r="H51" s="10">
        <f t="shared" si="13"/>
        <v>381117.33</v>
      </c>
      <c r="I51" s="10">
        <f>SUM(I52:I64)</f>
        <v>629760.1799999999</v>
      </c>
      <c r="J51" s="10">
        <f t="shared" si="13"/>
        <v>160160.92</v>
      </c>
      <c r="K51" s="5">
        <f>SUM(K52:K64)</f>
        <v>3666696.7699999996</v>
      </c>
      <c r="L51" s="9"/>
    </row>
    <row r="52" spans="1:11" ht="16.5" customHeight="1">
      <c r="A52" s="7" t="s">
        <v>61</v>
      </c>
      <c r="B52" s="8">
        <v>336880.29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336880.29</v>
      </c>
    </row>
    <row r="53" spans="1:11" ht="16.5" customHeight="1">
      <c r="A53" s="7" t="s">
        <v>62</v>
      </c>
      <c r="B53" s="8">
        <v>49007.78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49007.78</v>
      </c>
    </row>
    <row r="54" spans="1:11" ht="16.5" customHeight="1">
      <c r="A54" s="7" t="s">
        <v>4</v>
      </c>
      <c r="B54" s="6">
        <v>0</v>
      </c>
      <c r="C54" s="8">
        <v>468663.11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468663.11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626646.11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626646.11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349689.41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349689.41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378673.55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378673.55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286098.09</v>
      </c>
      <c r="H58" s="6">
        <v>0</v>
      </c>
      <c r="I58" s="6">
        <v>0</v>
      </c>
      <c r="J58" s="6">
        <v>0</v>
      </c>
      <c r="K58" s="5">
        <f t="shared" si="14"/>
        <v>286098.09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381117.33</v>
      </c>
      <c r="I59" s="6">
        <v>0</v>
      </c>
      <c r="J59" s="6">
        <v>0</v>
      </c>
      <c r="K59" s="5">
        <f t="shared" si="14"/>
        <v>381117.33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239434.82</v>
      </c>
      <c r="J61" s="6">
        <v>0</v>
      </c>
      <c r="K61" s="5">
        <f t="shared" si="14"/>
        <v>239434.82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390325.36</v>
      </c>
      <c r="J62" s="6">
        <v>0</v>
      </c>
      <c r="K62" s="5">
        <f t="shared" si="14"/>
        <v>390325.36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160160.92</v>
      </c>
      <c r="K63" s="5">
        <f t="shared" si="14"/>
        <v>160160.92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2020-04-06T19:08:58Z</dcterms:modified>
  <cp:category/>
  <cp:version/>
  <cp:contentType/>
  <cp:contentStatus/>
</cp:coreProperties>
</file>