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<sst xmlns="http://schemas.openxmlformats.org/spreadsheetml/2006/main" count="77" uniqueCount="74">
  <si>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</si>
  <si>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</si>
  <si>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</si>
  <si>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</si>
  <si>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</si>
  <si>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</si>
  <si>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</si>
  <si>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</si>
  <si>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</si>
  <si>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</si>
  <si>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</si>
  <si>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</si>
  <si>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</si>
  <si>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</si>
  <si>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</si>
  <si>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</si>
  <si>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</si>
  <si>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</si>
  <si>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</si>
  <si>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</si>
  <si>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</si>
  <si>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</si>
  <si>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</si>
  <si>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</si>
  <si>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</si>
  <si>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</si>
  <si>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</si>
  <si>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</si>
  <si>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</si>
  <si>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</si>
  <si>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</si>
  <si>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</si>
  <si>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</si>
  <si>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</si>
  <si>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</si>
  <si>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</si>
  <si>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</si>
  <si>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</si>
  <si>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</si>
  <si>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</si>
  <si>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</si>
  <si>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</si>
  <si>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</si>
  <si>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</si>
  <si>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</si>
  <si>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</si>
  <si>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</si>
  <si>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</si>
  <si>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</si>
  <si>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</si>
  <si>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</si>
  <si>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</si>
  <si>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</si>
  <si>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</si>
  <si>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</si>
  <si>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</si>
  <si>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</si>
  <si>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</si>
  <si>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</si>
  <si>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</si>
  <si>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</si>
  <si>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</si>
  <si>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</si>
  <si>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</si>
  <si>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</si>
  <si>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</si>
  <si>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</si>
  <si>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</si>
  <si>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</si>
  <si>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</si>
  <si>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</si>
  <si>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05/03/20 - VENCIMENTO 12/03/20</t>
  </si>
  <si>
    <t>5.3. Revisão de Remuneração pelo Transporte Coletivo (1)</t>
  </si>
  <si>
    <t>Nota: (1) Revisão de remuneração fevereiro/20.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</si>
</sst>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470576</v>
      </c>
      <c r="C7" s="9">
        <f t="shared" si="0"/>
        <v>353374</v>
      </c>
      <c r="D7" s="9">
        <f t="shared" si="0"/>
        <v>331393</v>
      </c>
      <c r="E7" s="9">
        <f t="shared" si="0"/>
        <v>69752</v>
      </c>
      <c r="F7" s="9">
        <f t="shared" si="0"/>
        <v>308873</v>
      </c>
      <c r="G7" s="9">
        <f t="shared" si="0"/>
        <v>508987</v>
      </c>
      <c r="H7" s="9">
        <f t="shared" si="0"/>
        <v>62245</v>
      </c>
      <c r="I7" s="9">
        <f t="shared" si="0"/>
        <v>347867</v>
      </c>
      <c r="J7" s="9">
        <f t="shared" si="0"/>
        <v>299025</v>
      </c>
      <c r="K7" s="9">
        <f t="shared" si="0"/>
        <v>437543</v>
      </c>
      <c r="L7" s="9">
        <f t="shared" si="0"/>
        <v>342225</v>
      </c>
      <c r="M7" s="9">
        <f t="shared" si="0"/>
        <v>151840</v>
      </c>
      <c r="N7" s="9">
        <f t="shared" si="0"/>
        <v>97241</v>
      </c>
      <c r="O7" s="9">
        <f t="shared" si="0"/>
        <v>3780941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16532</v>
      </c>
      <c r="C8" s="11">
        <f t="shared" si="1"/>
        <v>17528</v>
      </c>
      <c r="D8" s="11">
        <f t="shared" si="1"/>
        <v>10689</v>
      </c>
      <c r="E8" s="11">
        <f t="shared" si="1"/>
        <v>2360</v>
      </c>
      <c r="F8" s="11">
        <f t="shared" si="1"/>
        <v>9874</v>
      </c>
      <c r="G8" s="11">
        <f t="shared" si="1"/>
        <v>19054</v>
      </c>
      <c r="H8" s="11">
        <f t="shared" si="1"/>
        <v>3137</v>
      </c>
      <c r="I8" s="11">
        <f t="shared" si="1"/>
        <v>17380</v>
      </c>
      <c r="J8" s="11">
        <f t="shared" si="1"/>
        <v>13545</v>
      </c>
      <c r="K8" s="11">
        <f t="shared" si="1"/>
        <v>11963</v>
      </c>
      <c r="L8" s="11">
        <f t="shared" si="1"/>
        <v>10249</v>
      </c>
      <c r="M8" s="11">
        <f t="shared" si="1"/>
        <v>6878</v>
      </c>
      <c r="N8" s="11">
        <f t="shared" si="1"/>
        <v>5744</v>
      </c>
      <c r="O8" s="11">
        <f t="shared" si="1"/>
        <v>144933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16532</v>
      </c>
      <c r="C9" s="11">
        <v>17528</v>
      </c>
      <c r="D9" s="11">
        <v>10689</v>
      </c>
      <c r="E9" s="11">
        <v>2360</v>
      </c>
      <c r="F9" s="11">
        <v>9874</v>
      </c>
      <c r="G9" s="11">
        <v>19054</v>
      </c>
      <c r="H9" s="11">
        <v>3124</v>
      </c>
      <c r="I9" s="11">
        <v>17376</v>
      </c>
      <c r="J9" s="11">
        <v>13545</v>
      </c>
      <c r="K9" s="11">
        <v>11958</v>
      </c>
      <c r="L9" s="11">
        <v>10249</v>
      </c>
      <c r="M9" s="11">
        <v>6873</v>
      </c>
      <c r="N9" s="11">
        <v>5744</v>
      </c>
      <c r="O9" s="11">
        <f>SUM(B9:N9)</f>
        <v>144906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4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454044</v>
      </c>
      <c r="C11" s="13">
        <v>335846</v>
      </c>
      <c r="D11" s="13">
        <v>320704</v>
      </c>
      <c r="E11" s="13">
        <v>67392</v>
      </c>
      <c r="F11" s="13">
        <v>298999</v>
      </c>
      <c r="G11" s="13">
        <v>489933</v>
      </c>
      <c r="H11" s="13">
        <v>59108</v>
      </c>
      <c r="I11" s="13">
        <v>330487</v>
      </c>
      <c r="J11" s="13">
        <v>285480</v>
      </c>
      <c r="K11" s="13">
        <v>425580</v>
      </c>
      <c r="L11" s="13">
        <v>331976</v>
      </c>
      <c r="M11" s="13">
        <v>144962</v>
      </c>
      <c r="N11" s="13">
        <v>91497</v>
      </c>
      <c r="O11" s="11">
        <f>SUM(B11:N11)</f>
        <v>3636008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1.035765163188844</v>
      </c>
      <c r="H15" s="19">
        <v>1.249877745132156</v>
      </c>
      <c r="I15" s="19">
        <v>0.979090733874618</v>
      </c>
      <c r="J15" s="19">
        <v>1.06893343102226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1113334.2799999998</v>
      </c>
      <c r="C17" s="24">
        <f aca="true" t="shared" si="2" ref="C17:O17">C18+C19+C20+C21+C22+C23</f>
        <v>892250.0800000001</v>
      </c>
      <c r="D17" s="24">
        <f t="shared" si="2"/>
        <v>668504.4599999998</v>
      </c>
      <c r="E17" s="24">
        <f t="shared" si="2"/>
        <v>221113.78</v>
      </c>
      <c r="F17" s="24">
        <f t="shared" si="2"/>
        <v>731180.8300000001</v>
      </c>
      <c r="G17" s="24">
        <f t="shared" si="2"/>
        <v>1044120.81</v>
      </c>
      <c r="H17" s="24">
        <f t="shared" si="2"/>
        <v>200026.33</v>
      </c>
      <c r="I17" s="24">
        <f t="shared" si="2"/>
        <v>832116.0400000002</v>
      </c>
      <c r="J17" s="24">
        <f t="shared" si="2"/>
        <v>771075.83</v>
      </c>
      <c r="K17" s="24">
        <f t="shared" si="2"/>
        <v>1009878.81</v>
      </c>
      <c r="L17" s="24">
        <f t="shared" si="2"/>
        <v>896414.93</v>
      </c>
      <c r="M17" s="24">
        <f t="shared" si="2"/>
        <v>512724.68</v>
      </c>
      <c r="N17" s="24">
        <f t="shared" si="2"/>
        <v>253671.74</v>
      </c>
      <c r="O17" s="24">
        <f t="shared" si="2"/>
        <v>9146412.6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1051360.9</v>
      </c>
      <c r="C18" s="22">
        <f t="shared" si="3"/>
        <v>815410.51</v>
      </c>
      <c r="D18" s="22">
        <f t="shared" si="3"/>
        <v>670474.32</v>
      </c>
      <c r="E18" s="22">
        <f t="shared" si="3"/>
        <v>241418.65</v>
      </c>
      <c r="F18" s="22">
        <f t="shared" si="3"/>
        <v>724060.09</v>
      </c>
      <c r="G18" s="22">
        <f t="shared" si="3"/>
        <v>980868.85</v>
      </c>
      <c r="H18" s="22">
        <f t="shared" si="3"/>
        <v>160834.86</v>
      </c>
      <c r="I18" s="22">
        <f t="shared" si="3"/>
        <v>796337.14</v>
      </c>
      <c r="J18" s="22">
        <f t="shared" si="3"/>
        <v>688983.5</v>
      </c>
      <c r="K18" s="22">
        <f t="shared" si="3"/>
        <v>953581.21</v>
      </c>
      <c r="L18" s="22">
        <f t="shared" si="3"/>
        <v>848854.89</v>
      </c>
      <c r="M18" s="22">
        <f t="shared" si="3"/>
        <v>435097.52</v>
      </c>
      <c r="N18" s="22">
        <f t="shared" si="3"/>
        <v>251815.29</v>
      </c>
      <c r="O18" s="27">
        <f aca="true" t="shared" si="4" ref="O18:O23">SUM(B18:N18)</f>
        <v>8619097.729999999</v>
      </c>
    </row>
    <row r="19" spans="1:23" ht="18.75" customHeight="1">
      <c r="A19" s="26" t="s">
        <v>36</v>
      </c>
      <c r="B19" s="16">
        <f>IF(B15&lt;&gt;0,ROUND((B15-1)*B18,2),0)</f>
        <v>-368.97</v>
      </c>
      <c r="C19" s="22">
        <f aca="true" t="shared" si="5" ref="C19:N19">IF(C15&lt;&gt;0,ROUND((C15-1)*C18,2),0)</f>
        <v>17784.37</v>
      </c>
      <c r="D19" s="22">
        <f t="shared" si="5"/>
        <v>-7459.98</v>
      </c>
      <c r="E19" s="22">
        <f t="shared" si="5"/>
        <v>-28465.62</v>
      </c>
      <c r="F19" s="22">
        <f t="shared" si="5"/>
        <v>-12140.59</v>
      </c>
      <c r="G19" s="22">
        <f t="shared" si="5"/>
        <v>35080.93</v>
      </c>
      <c r="H19" s="22">
        <f t="shared" si="5"/>
        <v>40189.05</v>
      </c>
      <c r="I19" s="22">
        <f t="shared" si="5"/>
        <v>-16650.83</v>
      </c>
      <c r="J19" s="22">
        <f t="shared" si="5"/>
        <v>47494</v>
      </c>
      <c r="K19" s="22">
        <f t="shared" si="5"/>
        <v>-4523.74</v>
      </c>
      <c r="L19" s="22">
        <f t="shared" si="5"/>
        <v>-2840.82</v>
      </c>
      <c r="M19" s="22">
        <f t="shared" si="5"/>
        <v>39207.18</v>
      </c>
      <c r="N19" s="22">
        <f t="shared" si="5"/>
        <v>-13368</v>
      </c>
      <c r="O19" s="27">
        <f t="shared" si="4"/>
        <v>93936.97999999998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5611.49</v>
      </c>
      <c r="F23" s="22">
        <v>14589.68</v>
      </c>
      <c r="G23" s="22">
        <v>12106.01</v>
      </c>
      <c r="H23" s="22">
        <v>0</v>
      </c>
      <c r="I23" s="22">
        <v>36634.42</v>
      </c>
      <c r="J23" s="22">
        <v>22207.75</v>
      </c>
      <c r="K23" s="22">
        <v>31745.15</v>
      </c>
      <c r="L23" s="22">
        <v>32503.39</v>
      </c>
      <c r="M23" s="22">
        <v>25999.79</v>
      </c>
      <c r="N23" s="22">
        <v>7351.53</v>
      </c>
      <c r="O23" s="27">
        <f t="shared" si="4"/>
        <v>266872.81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1746183.45</v>
      </c>
      <c r="C25" s="31">
        <f>+C26+C28+C39+C40+C43-C44</f>
        <v>1211703.9000000001</v>
      </c>
      <c r="D25" s="31">
        <f t="shared" si="6"/>
        <v>113102.31999999995</v>
      </c>
      <c r="E25" s="31">
        <f t="shared" si="6"/>
        <v>110676.31</v>
      </c>
      <c r="F25" s="31">
        <f t="shared" si="6"/>
        <v>1324177.72</v>
      </c>
      <c r="G25" s="31">
        <f t="shared" si="6"/>
        <v>1143621.91</v>
      </c>
      <c r="H25" s="31">
        <f t="shared" si="6"/>
        <v>671388.89</v>
      </c>
      <c r="I25" s="31">
        <f t="shared" si="6"/>
        <v>1554626.12</v>
      </c>
      <c r="J25" s="31">
        <f t="shared" si="6"/>
        <v>291955.04</v>
      </c>
      <c r="K25" s="31">
        <f t="shared" si="6"/>
        <v>506680.88999999996</v>
      </c>
      <c r="L25" s="31">
        <f t="shared" si="6"/>
        <v>716951.28</v>
      </c>
      <c r="M25" s="31">
        <f t="shared" si="6"/>
        <v>165105.18</v>
      </c>
      <c r="N25" s="31">
        <f t="shared" si="6"/>
        <v>224977.36</v>
      </c>
      <c r="O25" s="31">
        <f t="shared" si="6"/>
        <v>9781150.370000001</v>
      </c>
    </row>
    <row r="26" spans="1:15" ht="18.75" customHeight="1">
      <c r="A26" s="26" t="s">
        <v>42</v>
      </c>
      <c r="B26" s="32">
        <f>+B27</f>
        <v>-72740.8</v>
      </c>
      <c r="C26" s="32">
        <f>+C27</f>
        <v>-77123.2</v>
      </c>
      <c r="D26" s="32">
        <f aca="true" t="shared" si="7" ref="D26:O26">+D27</f>
        <v>-47031.6</v>
      </c>
      <c r="E26" s="32">
        <f t="shared" si="7"/>
        <v>-10384</v>
      </c>
      <c r="F26" s="32">
        <f t="shared" si="7"/>
        <v>-43445.6</v>
      </c>
      <c r="G26" s="32">
        <f t="shared" si="7"/>
        <v>-83837.6</v>
      </c>
      <c r="H26" s="32">
        <f t="shared" si="7"/>
        <v>-13745.6</v>
      </c>
      <c r="I26" s="32">
        <f t="shared" si="7"/>
        <v>-76454.4</v>
      </c>
      <c r="J26" s="32">
        <f t="shared" si="7"/>
        <v>-59598</v>
      </c>
      <c r="K26" s="32">
        <f t="shared" si="7"/>
        <v>-52615.2</v>
      </c>
      <c r="L26" s="32">
        <f t="shared" si="7"/>
        <v>-45095.6</v>
      </c>
      <c r="M26" s="32">
        <f t="shared" si="7"/>
        <v>-30241.2</v>
      </c>
      <c r="N26" s="32">
        <f t="shared" si="7"/>
        <v>-25273.6</v>
      </c>
      <c r="O26" s="32">
        <f t="shared" si="7"/>
        <v>-637586.3999999999</v>
      </c>
    </row>
    <row r="27" spans="1:26" ht="18.75" customHeight="1">
      <c r="A27" s="28" t="s">
        <v>43</v>
      </c>
      <c r="B27" s="16">
        <f>ROUND((-B9)*$G$3,2)</f>
        <v>-72740.8</v>
      </c>
      <c r="C27" s="16">
        <f aca="true" t="shared" si="8" ref="C27:N27">ROUND((-C9)*$G$3,2)</f>
        <v>-77123.2</v>
      </c>
      <c r="D27" s="16">
        <f t="shared" si="8"/>
        <v>-47031.6</v>
      </c>
      <c r="E27" s="16">
        <f t="shared" si="8"/>
        <v>-10384</v>
      </c>
      <c r="F27" s="16">
        <f t="shared" si="8"/>
        <v>-43445.6</v>
      </c>
      <c r="G27" s="16">
        <f t="shared" si="8"/>
        <v>-83837.6</v>
      </c>
      <c r="H27" s="16">
        <f t="shared" si="8"/>
        <v>-13745.6</v>
      </c>
      <c r="I27" s="16">
        <f t="shared" si="8"/>
        <v>-76454.4</v>
      </c>
      <c r="J27" s="16">
        <f t="shared" si="8"/>
        <v>-59598</v>
      </c>
      <c r="K27" s="16">
        <f t="shared" si="8"/>
        <v>-52615.2</v>
      </c>
      <c r="L27" s="16">
        <f t="shared" si="8"/>
        <v>-45095.6</v>
      </c>
      <c r="M27" s="16">
        <f t="shared" si="8"/>
        <v>-30241.2</v>
      </c>
      <c r="N27" s="16">
        <f t="shared" si="8"/>
        <v>-25273.6</v>
      </c>
      <c r="O27" s="33">
        <f aca="true" t="shared" si="9" ref="O27:O44">SUM(B27:N27)</f>
        <v>-637586.3999999999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-583667.4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-163001.32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-746668.72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-19667.4</v>
      </c>
      <c r="E29" s="34">
        <v>0</v>
      </c>
      <c r="F29" s="34">
        <v>0</v>
      </c>
      <c r="G29" s="34">
        <v>0</v>
      </c>
      <c r="H29" s="34">
        <v>-10001.32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-29668.72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500000</v>
      </c>
      <c r="G34" s="34">
        <v>0</v>
      </c>
      <c r="H34" s="34">
        <v>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1980000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1818924.25</v>
      </c>
      <c r="C39" s="36">
        <v>1288827.1</v>
      </c>
      <c r="D39" s="36">
        <v>743801.32</v>
      </c>
      <c r="E39" s="36">
        <v>121060.31</v>
      </c>
      <c r="F39" s="36">
        <v>1367623.32</v>
      </c>
      <c r="G39" s="36">
        <v>1227459.51</v>
      </c>
      <c r="H39" s="36">
        <v>848135.81</v>
      </c>
      <c r="I39" s="36">
        <v>1631080.52</v>
      </c>
      <c r="J39" s="36">
        <v>351553.04</v>
      </c>
      <c r="K39" s="36">
        <v>559296.09</v>
      </c>
      <c r="L39" s="36">
        <v>762046.88</v>
      </c>
      <c r="M39" s="36">
        <v>195346.38</v>
      </c>
      <c r="N39" s="36">
        <v>250250.96</v>
      </c>
      <c r="O39" s="34">
        <f t="shared" si="9"/>
        <v>11165405.49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2859517.7299999995</v>
      </c>
      <c r="C42" s="37">
        <f aca="true" t="shared" si="11" ref="C42:N42">+C17+C25</f>
        <v>2103953.9800000004</v>
      </c>
      <c r="D42" s="37">
        <f t="shared" si="11"/>
        <v>781606.7799999998</v>
      </c>
      <c r="E42" s="37">
        <f t="shared" si="11"/>
        <v>331790.08999999997</v>
      </c>
      <c r="F42" s="37">
        <f t="shared" si="11"/>
        <v>2055358.55</v>
      </c>
      <c r="G42" s="37">
        <f t="shared" si="11"/>
        <v>2187742.7199999997</v>
      </c>
      <c r="H42" s="37">
        <f t="shared" si="11"/>
        <v>871415.22</v>
      </c>
      <c r="I42" s="37">
        <f t="shared" si="11"/>
        <v>2386742.16</v>
      </c>
      <c r="J42" s="37">
        <f t="shared" si="11"/>
        <v>1063030.8699999999</v>
      </c>
      <c r="K42" s="37">
        <f t="shared" si="11"/>
        <v>1516559.7</v>
      </c>
      <c r="L42" s="37">
        <f t="shared" si="11"/>
        <v>1613366.21</v>
      </c>
      <c r="M42" s="37">
        <f t="shared" si="11"/>
        <v>677829.86</v>
      </c>
      <c r="N42" s="37">
        <f t="shared" si="11"/>
        <v>478649.1</v>
      </c>
      <c r="O42" s="37">
        <f>SUM(B42:N42)</f>
        <v>18927562.97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2859517.73</v>
      </c>
      <c r="C48" s="52">
        <f t="shared" si="12"/>
        <v>2103953.98</v>
      </c>
      <c r="D48" s="52">
        <f t="shared" si="12"/>
        <v>781606.77</v>
      </c>
      <c r="E48" s="52">
        <f t="shared" si="12"/>
        <v>331790.08</v>
      </c>
      <c r="F48" s="52">
        <f t="shared" si="12"/>
        <v>2055358.55</v>
      </c>
      <c r="G48" s="52">
        <f t="shared" si="12"/>
        <v>2187742.72</v>
      </c>
      <c r="H48" s="52">
        <f t="shared" si="12"/>
        <v>871415.22</v>
      </c>
      <c r="I48" s="52">
        <f t="shared" si="12"/>
        <v>2386742.16</v>
      </c>
      <c r="J48" s="52">
        <f t="shared" si="12"/>
        <v>1063030.87</v>
      </c>
      <c r="K48" s="52">
        <f t="shared" si="12"/>
        <v>1516559.7</v>
      </c>
      <c r="L48" s="52">
        <f t="shared" si="12"/>
        <v>1613366.21</v>
      </c>
      <c r="M48" s="52">
        <f t="shared" si="12"/>
        <v>677829.86</v>
      </c>
      <c r="N48" s="52">
        <f t="shared" si="12"/>
        <v>478649.1</v>
      </c>
      <c r="O48" s="37">
        <f t="shared" si="12"/>
        <v>18927562.950000003</v>
      </c>
      <c r="Q48"/>
    </row>
    <row r="49" spans="1:18" ht="18.75" customHeight="1">
      <c r="A49" s="26" t="s">
        <v>59</v>
      </c>
      <c r="B49" s="52">
        <v>2308393.89</v>
      </c>
      <c r="C49" s="52">
        <v>1503075.01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3811468.9000000004</v>
      </c>
      <c r="P49"/>
      <c r="Q49"/>
      <c r="R49" s="44"/>
    </row>
    <row r="50" spans="1:16" ht="18.75" customHeight="1">
      <c r="A50" s="26" t="s">
        <v>60</v>
      </c>
      <c r="B50" s="52">
        <v>551123.84</v>
      </c>
      <c r="C50" s="52">
        <v>600878.97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1152002.81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781606.77</v>
      </c>
      <c r="E51" s="53">
        <v>0</v>
      </c>
      <c r="F51" s="53">
        <v>0</v>
      </c>
      <c r="G51" s="53">
        <v>0</v>
      </c>
      <c r="H51" s="52">
        <v>871415.22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1653021.99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331790.08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331790.08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2055358.55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2055358.55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2187742.72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2187742.72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2386742.16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2386742.16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1063030.87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1063030.87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1516559.7</v>
      </c>
      <c r="L57" s="32">
        <v>1613366.21</v>
      </c>
      <c r="M57" s="53">
        <v>0</v>
      </c>
      <c r="N57" s="53">
        <v>0</v>
      </c>
      <c r="O57" s="37">
        <f t="shared" si="13"/>
        <v>3129925.91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677829.86</v>
      </c>
      <c r="N58" s="53">
        <v>0</v>
      </c>
      <c r="O58" s="37">
        <f t="shared" si="13"/>
        <v>677829.86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478649.1</v>
      </c>
      <c r="O59" s="56">
        <f t="shared" si="13"/>
        <v>478649.1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2020-03-12T21:34:11Z</dcterms:modified>
  <cp:category/>
  <cp:version/>
  <cp:contentType/>
  <cp:contentStatus/>
</cp:coreProperties>
</file>