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<sst xmlns="http://schemas.openxmlformats.org/spreadsheetml/2006/main" count="77" uniqueCount="74">
  <si>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</si>
  <si>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</si>
  <si>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</si>
  <si>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</si>
  <si>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</si>
  <si>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</si>
  <si>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</si>
  <si>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</si>
  <si>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</si>
  <si>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</si>
  <si>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</si>
  <si>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</si>
  <si>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</si>
  <si>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</si>
  <si>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</si>
  <si>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</si>
  <si>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</si>
  <si>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</si>
  <si>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</si>
  <si>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</si>
  <si>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</si>
  <si>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</si>
  <si>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</si>
  <si>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</si>
  <si>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</si>
  <si>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</si>
  <si>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</si>
  <si>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</si>
  <si>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</si>
  <si>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</si>
  <si>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</si>
  <si>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</si>
  <si>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</si>
  <si>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</si>
  <si>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</si>
  <si>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</si>
  <si>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</si>
  <si>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</si>
  <si>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</si>
  <si>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</si>
  <si>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</si>
  <si>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</si>
  <si>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</si>
  <si>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</si>
  <si>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</si>
  <si>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</si>
  <si>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</si>
  <si>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</si>
  <si>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</si>
  <si>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</si>
  <si>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</si>
  <si>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</si>
  <si>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</si>
  <si>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</si>
  <si>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</si>
  <si>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</si>
  <si>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</si>
  <si>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</si>
  <si>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</si>
  <si>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</si>
  <si>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</si>
  <si>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</si>
  <si>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</si>
  <si>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</si>
  <si>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</si>
  <si>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</si>
  <si>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</si>
  <si>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</si>
  <si>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</si>
  <si>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</si>
  <si>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</si>
  <si>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</si>
  <si>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</si>
  <si>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14/03/20 - VENCIMENTO 20/03/20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</si>
</sst>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292323</v>
      </c>
      <c r="C7" s="9">
        <f t="shared" si="0"/>
        <v>204367</v>
      </c>
      <c r="D7" s="9">
        <f t="shared" si="0"/>
        <v>229133</v>
      </c>
      <c r="E7" s="9">
        <f t="shared" si="0"/>
        <v>42362</v>
      </c>
      <c r="F7" s="9">
        <f t="shared" si="0"/>
        <v>191746</v>
      </c>
      <c r="G7" s="9">
        <f t="shared" si="0"/>
        <v>304938</v>
      </c>
      <c r="H7" s="9">
        <f t="shared" si="0"/>
        <v>32055</v>
      </c>
      <c r="I7" s="9">
        <f t="shared" si="0"/>
        <v>209704</v>
      </c>
      <c r="J7" s="9">
        <f t="shared" si="0"/>
        <v>184669</v>
      </c>
      <c r="K7" s="9">
        <f t="shared" si="0"/>
        <v>282042</v>
      </c>
      <c r="L7" s="9">
        <f t="shared" si="0"/>
        <v>233991</v>
      </c>
      <c r="M7" s="9">
        <f t="shared" si="0"/>
        <v>81119</v>
      </c>
      <c r="N7" s="9">
        <f t="shared" si="0"/>
        <v>52389</v>
      </c>
      <c r="O7" s="9">
        <f t="shared" si="0"/>
        <v>2340838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14508</v>
      </c>
      <c r="C8" s="11">
        <f t="shared" si="1"/>
        <v>13927</v>
      </c>
      <c r="D8" s="11">
        <f t="shared" si="1"/>
        <v>10546</v>
      </c>
      <c r="E8" s="11">
        <f t="shared" si="1"/>
        <v>1781</v>
      </c>
      <c r="F8" s="11">
        <f t="shared" si="1"/>
        <v>8667</v>
      </c>
      <c r="G8" s="11">
        <f t="shared" si="1"/>
        <v>15394</v>
      </c>
      <c r="H8" s="11">
        <f t="shared" si="1"/>
        <v>1956</v>
      </c>
      <c r="I8" s="11">
        <f t="shared" si="1"/>
        <v>13850</v>
      </c>
      <c r="J8" s="11">
        <f t="shared" si="1"/>
        <v>10951</v>
      </c>
      <c r="K8" s="11">
        <f t="shared" si="1"/>
        <v>10868</v>
      </c>
      <c r="L8" s="11">
        <f t="shared" si="1"/>
        <v>9941</v>
      </c>
      <c r="M8" s="11">
        <f t="shared" si="1"/>
        <v>4434</v>
      </c>
      <c r="N8" s="11">
        <f t="shared" si="1"/>
        <v>3626</v>
      </c>
      <c r="O8" s="11">
        <f t="shared" si="1"/>
        <v>120449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14508</v>
      </c>
      <c r="C9" s="11">
        <v>13927</v>
      </c>
      <c r="D9" s="11">
        <v>10546</v>
      </c>
      <c r="E9" s="11">
        <v>1781</v>
      </c>
      <c r="F9" s="11">
        <v>8667</v>
      </c>
      <c r="G9" s="11">
        <v>15394</v>
      </c>
      <c r="H9" s="11">
        <v>1955</v>
      </c>
      <c r="I9" s="11">
        <v>13845</v>
      </c>
      <c r="J9" s="11">
        <v>10951</v>
      </c>
      <c r="K9" s="11">
        <v>10863</v>
      </c>
      <c r="L9" s="11">
        <v>9940</v>
      </c>
      <c r="M9" s="11">
        <v>4430</v>
      </c>
      <c r="N9" s="11">
        <v>3626</v>
      </c>
      <c r="O9" s="11">
        <f>SUM(B9:N9)</f>
        <v>120433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5</v>
      </c>
      <c r="J10" s="13">
        <v>0</v>
      </c>
      <c r="K10" s="13">
        <v>5</v>
      </c>
      <c r="L10" s="13">
        <v>1</v>
      </c>
      <c r="M10" s="13">
        <v>4</v>
      </c>
      <c r="N10" s="13">
        <v>0</v>
      </c>
      <c r="O10" s="11">
        <f>SUM(B10:N10)</f>
        <v>16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277815</v>
      </c>
      <c r="C11" s="13">
        <v>190440</v>
      </c>
      <c r="D11" s="13">
        <v>218587</v>
      </c>
      <c r="E11" s="13">
        <v>40581</v>
      </c>
      <c r="F11" s="13">
        <v>183079</v>
      </c>
      <c r="G11" s="13">
        <v>289544</v>
      </c>
      <c r="H11" s="13">
        <v>30099</v>
      </c>
      <c r="I11" s="13">
        <v>195854</v>
      </c>
      <c r="J11" s="13">
        <v>173718</v>
      </c>
      <c r="K11" s="13">
        <v>271174</v>
      </c>
      <c r="L11" s="13">
        <v>224050</v>
      </c>
      <c r="M11" s="13">
        <v>76685</v>
      </c>
      <c r="N11" s="13">
        <v>48763</v>
      </c>
      <c r="O11" s="11">
        <f>SUM(B11:N11)</f>
        <v>2220389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1.063147383677956</v>
      </c>
      <c r="C15" s="19">
        <v>1.059672186435565</v>
      </c>
      <c r="D15" s="19">
        <v>1.011163719553673</v>
      </c>
      <c r="E15" s="19">
        <v>0.959643228590146</v>
      </c>
      <c r="F15" s="19">
        <v>1.047004238479821</v>
      </c>
      <c r="G15" s="19">
        <v>1.064968274499</v>
      </c>
      <c r="H15" s="19">
        <v>1.403657868251691</v>
      </c>
      <c r="I15" s="19">
        <v>1.045552864472156</v>
      </c>
      <c r="J15" s="19">
        <v>1.083402045174847</v>
      </c>
      <c r="K15" s="19">
        <v>1.018289915979979</v>
      </c>
      <c r="L15" s="19">
        <v>1.044058039557838</v>
      </c>
      <c r="M15" s="19">
        <v>1.101224493331496</v>
      </c>
      <c r="N15" s="19">
        <v>0.980884607161945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756692.4600000001</v>
      </c>
      <c r="C17" s="24">
        <f aca="true" t="shared" si="2" ref="C17:O17">C18+C19+C20+C21+C22+C23</f>
        <v>558772.0700000001</v>
      </c>
      <c r="D17" s="24">
        <f t="shared" si="2"/>
        <v>474247.31000000006</v>
      </c>
      <c r="E17" s="24">
        <f t="shared" si="2"/>
        <v>149932.32</v>
      </c>
      <c r="F17" s="24">
        <f t="shared" si="2"/>
        <v>489880.2799999999</v>
      </c>
      <c r="G17" s="24">
        <f t="shared" si="2"/>
        <v>655929.09</v>
      </c>
      <c r="H17" s="24">
        <f t="shared" si="2"/>
        <v>115263.06000000001</v>
      </c>
      <c r="I17" s="24">
        <f t="shared" si="2"/>
        <v>554351.98</v>
      </c>
      <c r="J17" s="24">
        <f t="shared" si="2"/>
        <v>495581.3900000001</v>
      </c>
      <c r="K17" s="24">
        <f t="shared" si="2"/>
        <v>687390.95</v>
      </c>
      <c r="L17" s="24">
        <f t="shared" si="2"/>
        <v>656363.04</v>
      </c>
      <c r="M17" s="24">
        <f t="shared" si="2"/>
        <v>294395.74999999994</v>
      </c>
      <c r="N17" s="24">
        <f t="shared" si="2"/>
        <v>148297.67999999996</v>
      </c>
      <c r="O17" s="24">
        <f t="shared" si="2"/>
        <v>6037097.38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653108.05</v>
      </c>
      <c r="C18" s="22">
        <f t="shared" si="3"/>
        <v>471576.85</v>
      </c>
      <c r="D18" s="22">
        <f t="shared" si="3"/>
        <v>463581.89</v>
      </c>
      <c r="E18" s="22">
        <f t="shared" si="3"/>
        <v>146619.12</v>
      </c>
      <c r="F18" s="22">
        <f t="shared" si="3"/>
        <v>449490.97</v>
      </c>
      <c r="G18" s="22">
        <f t="shared" si="3"/>
        <v>587646.02</v>
      </c>
      <c r="H18" s="22">
        <f t="shared" si="3"/>
        <v>82826.91</v>
      </c>
      <c r="I18" s="22">
        <f t="shared" si="3"/>
        <v>480054.4</v>
      </c>
      <c r="J18" s="22">
        <f t="shared" si="3"/>
        <v>425495.84</v>
      </c>
      <c r="K18" s="22">
        <f t="shared" si="3"/>
        <v>614682.33</v>
      </c>
      <c r="L18" s="22">
        <f t="shared" si="3"/>
        <v>580391.28</v>
      </c>
      <c r="M18" s="22">
        <f t="shared" si="3"/>
        <v>232446.49</v>
      </c>
      <c r="N18" s="22">
        <f t="shared" si="3"/>
        <v>135666.55</v>
      </c>
      <c r="O18" s="27">
        <f aca="true" t="shared" si="4" ref="O18:O23">SUM(B18:N18)</f>
        <v>5323586.7</v>
      </c>
    </row>
    <row r="19" spans="1:23" ht="18.75" customHeight="1">
      <c r="A19" s="26" t="s">
        <v>36</v>
      </c>
      <c r="B19" s="16">
        <f>IF(B15&lt;&gt;0,ROUND((B15-1)*B18,2),0)</f>
        <v>41242.06</v>
      </c>
      <c r="C19" s="22">
        <f aca="true" t="shared" si="5" ref="C19:N19">IF(C15&lt;&gt;0,ROUND((C15-1)*C18,2),0)</f>
        <v>28140.02</v>
      </c>
      <c r="D19" s="22">
        <f t="shared" si="5"/>
        <v>5175.3</v>
      </c>
      <c r="E19" s="22">
        <f t="shared" si="5"/>
        <v>-5917.07</v>
      </c>
      <c r="F19" s="22">
        <f t="shared" si="5"/>
        <v>21127.98</v>
      </c>
      <c r="G19" s="22">
        <f t="shared" si="5"/>
        <v>38178.35</v>
      </c>
      <c r="H19" s="22">
        <f t="shared" si="5"/>
        <v>33433.73</v>
      </c>
      <c r="I19" s="22">
        <f t="shared" si="5"/>
        <v>21867.85</v>
      </c>
      <c r="J19" s="22">
        <f t="shared" si="5"/>
        <v>35487.22</v>
      </c>
      <c r="K19" s="22">
        <f t="shared" si="5"/>
        <v>11242.49</v>
      </c>
      <c r="L19" s="22">
        <f t="shared" si="5"/>
        <v>25570.9</v>
      </c>
      <c r="M19" s="22">
        <f t="shared" si="5"/>
        <v>23529.28</v>
      </c>
      <c r="N19" s="22">
        <f t="shared" si="5"/>
        <v>-2593.32</v>
      </c>
      <c r="O19" s="27">
        <f t="shared" si="4"/>
        <v>276484.79</v>
      </c>
      <c r="W19" s="63"/>
    </row>
    <row r="20" spans="1:15" ht="18.75" customHeight="1">
      <c r="A20" s="26" t="s">
        <v>37</v>
      </c>
      <c r="B20" s="22">
        <v>35130.55</v>
      </c>
      <c r="C20" s="22">
        <v>26397.06</v>
      </c>
      <c r="D20" s="22">
        <v>11150.83</v>
      </c>
      <c r="E20" s="22">
        <v>5573.26</v>
      </c>
      <c r="F20" s="22">
        <v>14598.11</v>
      </c>
      <c r="G20" s="22">
        <v>21653.16</v>
      </c>
      <c r="H20" s="22">
        <v>4637</v>
      </c>
      <c r="I20" s="22">
        <v>15795.31</v>
      </c>
      <c r="J20" s="22">
        <v>22182.58</v>
      </c>
      <c r="K20" s="22">
        <v>33618.65</v>
      </c>
      <c r="L20" s="22">
        <v>28544.32</v>
      </c>
      <c r="M20" s="22">
        <v>12708.19</v>
      </c>
      <c r="N20" s="22">
        <v>6549.06</v>
      </c>
      <c r="O20" s="27">
        <f t="shared" si="4"/>
        <v>238538.08</v>
      </c>
    </row>
    <row r="21" spans="1:15" ht="18.75" customHeight="1">
      <c r="A21" s="26" t="s">
        <v>38</v>
      </c>
      <c r="B21" s="22">
        <v>2647.72</v>
      </c>
      <c r="C21" s="22">
        <v>2647.72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11914.74</v>
      </c>
    </row>
    <row r="22" spans="1:15" ht="18.75" customHeight="1">
      <c r="A22" s="26" t="s">
        <v>39</v>
      </c>
      <c r="B22" s="22">
        <v>-8677.55</v>
      </c>
      <c r="C22" s="22">
        <v>-1947.1</v>
      </c>
      <c r="D22" s="22">
        <v>-18585.16</v>
      </c>
      <c r="E22" s="22">
        <v>-3024</v>
      </c>
      <c r="F22" s="22">
        <v>-11250.32</v>
      </c>
      <c r="G22" s="22">
        <v>-6912</v>
      </c>
      <c r="H22" s="22">
        <v>-5634.58</v>
      </c>
      <c r="I22" s="22">
        <v>0</v>
      </c>
      <c r="J22" s="22">
        <v>-9792</v>
      </c>
      <c r="K22" s="22">
        <v>-5866.32</v>
      </c>
      <c r="L22" s="22">
        <v>-11970.71</v>
      </c>
      <c r="M22" s="22">
        <v>-288</v>
      </c>
      <c r="N22" s="22">
        <v>0</v>
      </c>
      <c r="O22" s="27">
        <f t="shared" si="4"/>
        <v>-83947.73999999999</v>
      </c>
    </row>
    <row r="23" spans="1:26" ht="18.75" customHeight="1">
      <c r="A23" s="26" t="s">
        <v>40</v>
      </c>
      <c r="B23" s="22">
        <v>33241.63</v>
      </c>
      <c r="C23" s="22">
        <v>31957.52</v>
      </c>
      <c r="D23" s="22">
        <v>12924.45</v>
      </c>
      <c r="E23" s="22">
        <v>6681.01</v>
      </c>
      <c r="F23" s="22">
        <v>14589.68</v>
      </c>
      <c r="G23" s="22">
        <v>14039.7</v>
      </c>
      <c r="H23" s="22">
        <v>0</v>
      </c>
      <c r="I23" s="22">
        <v>36634.42</v>
      </c>
      <c r="J23" s="22">
        <v>22207.75</v>
      </c>
      <c r="K23" s="22">
        <v>32389.94</v>
      </c>
      <c r="L23" s="22">
        <v>32503.39</v>
      </c>
      <c r="M23" s="22">
        <v>25999.79</v>
      </c>
      <c r="N23" s="22">
        <v>7351.53</v>
      </c>
      <c r="O23" s="27">
        <f t="shared" si="4"/>
        <v>270520.81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-63835.2</v>
      </c>
      <c r="C25" s="31">
        <f>+C26+C28+C39+C40+C43-C44</f>
        <v>-61278.8</v>
      </c>
      <c r="D25" s="31">
        <f t="shared" si="6"/>
        <v>-164324.62</v>
      </c>
      <c r="E25" s="31">
        <f t="shared" si="6"/>
        <v>-7836.4</v>
      </c>
      <c r="F25" s="31">
        <f t="shared" si="6"/>
        <v>-38134.8</v>
      </c>
      <c r="G25" s="31">
        <f t="shared" si="6"/>
        <v>-67733.6</v>
      </c>
      <c r="H25" s="31">
        <f t="shared" si="6"/>
        <v>-14365.15</v>
      </c>
      <c r="I25" s="31">
        <f t="shared" si="6"/>
        <v>-60918</v>
      </c>
      <c r="J25" s="31">
        <f t="shared" si="6"/>
        <v>-48184.4</v>
      </c>
      <c r="K25" s="31">
        <f t="shared" si="6"/>
        <v>-64436.33</v>
      </c>
      <c r="L25" s="31">
        <f t="shared" si="6"/>
        <v>-43736</v>
      </c>
      <c r="M25" s="31">
        <f t="shared" si="6"/>
        <v>-19492</v>
      </c>
      <c r="N25" s="31">
        <f t="shared" si="6"/>
        <v>-15954.4</v>
      </c>
      <c r="O25" s="31">
        <f t="shared" si="6"/>
        <v>-670229.7</v>
      </c>
    </row>
    <row r="26" spans="1:15" ht="18.75" customHeight="1">
      <c r="A26" s="26" t="s">
        <v>42</v>
      </c>
      <c r="B26" s="32">
        <f>+B27</f>
        <v>-63835.2</v>
      </c>
      <c r="C26" s="32">
        <f>+C27</f>
        <v>-61278.8</v>
      </c>
      <c r="D26" s="32">
        <f aca="true" t="shared" si="7" ref="D26:O26">+D27</f>
        <v>-46402.4</v>
      </c>
      <c r="E26" s="32">
        <f t="shared" si="7"/>
        <v>-7836.4</v>
      </c>
      <c r="F26" s="32">
        <f t="shared" si="7"/>
        <v>-38134.8</v>
      </c>
      <c r="G26" s="32">
        <f t="shared" si="7"/>
        <v>-67733.6</v>
      </c>
      <c r="H26" s="32">
        <f t="shared" si="7"/>
        <v>-8602</v>
      </c>
      <c r="I26" s="32">
        <f t="shared" si="7"/>
        <v>-60918</v>
      </c>
      <c r="J26" s="32">
        <f t="shared" si="7"/>
        <v>-48184.4</v>
      </c>
      <c r="K26" s="32">
        <f t="shared" si="7"/>
        <v>-47797.2</v>
      </c>
      <c r="L26" s="32">
        <f t="shared" si="7"/>
        <v>-43736</v>
      </c>
      <c r="M26" s="32">
        <f t="shared" si="7"/>
        <v>-19492</v>
      </c>
      <c r="N26" s="32">
        <f t="shared" si="7"/>
        <v>-15954.4</v>
      </c>
      <c r="O26" s="32">
        <f t="shared" si="7"/>
        <v>-529905.2</v>
      </c>
    </row>
    <row r="27" spans="1:26" ht="18.75" customHeight="1">
      <c r="A27" s="28" t="s">
        <v>43</v>
      </c>
      <c r="B27" s="16">
        <f>ROUND((-B9)*$G$3,2)</f>
        <v>-63835.2</v>
      </c>
      <c r="C27" s="16">
        <f aca="true" t="shared" si="8" ref="C27:N27">ROUND((-C9)*$G$3,2)</f>
        <v>-61278.8</v>
      </c>
      <c r="D27" s="16">
        <f t="shared" si="8"/>
        <v>-46402.4</v>
      </c>
      <c r="E27" s="16">
        <f t="shared" si="8"/>
        <v>-7836.4</v>
      </c>
      <c r="F27" s="16">
        <f t="shared" si="8"/>
        <v>-38134.8</v>
      </c>
      <c r="G27" s="16">
        <f t="shared" si="8"/>
        <v>-67733.6</v>
      </c>
      <c r="H27" s="16">
        <f t="shared" si="8"/>
        <v>-8602</v>
      </c>
      <c r="I27" s="16">
        <f t="shared" si="8"/>
        <v>-60918</v>
      </c>
      <c r="J27" s="16">
        <f t="shared" si="8"/>
        <v>-48184.4</v>
      </c>
      <c r="K27" s="16">
        <f t="shared" si="8"/>
        <v>-47797.2</v>
      </c>
      <c r="L27" s="16">
        <f t="shared" si="8"/>
        <v>-43736</v>
      </c>
      <c r="M27" s="16">
        <f t="shared" si="8"/>
        <v>-19492</v>
      </c>
      <c r="N27" s="16">
        <f t="shared" si="8"/>
        <v>-15954.4</v>
      </c>
      <c r="O27" s="33">
        <f aca="true" t="shared" si="9" ref="O27:O44">SUM(B27:N27)</f>
        <v>-529905.2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-13839.69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-5763.15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-19602.84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-13839.69</v>
      </c>
      <c r="E29" s="34">
        <v>0</v>
      </c>
      <c r="F29" s="34">
        <v>0</v>
      </c>
      <c r="G29" s="34">
        <v>0</v>
      </c>
      <c r="H29" s="34">
        <v>-5763.15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-19602.84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692857.2600000001</v>
      </c>
      <c r="C42" s="37">
        <f aca="true" t="shared" si="11" ref="C42:N42">+C17+C25</f>
        <v>497493.2700000001</v>
      </c>
      <c r="D42" s="37">
        <f t="shared" si="11"/>
        <v>309922.69000000006</v>
      </c>
      <c r="E42" s="37">
        <f t="shared" si="11"/>
        <v>142095.92</v>
      </c>
      <c r="F42" s="37">
        <f t="shared" si="11"/>
        <v>451745.4799999999</v>
      </c>
      <c r="G42" s="37">
        <f t="shared" si="11"/>
        <v>588195.49</v>
      </c>
      <c r="H42" s="37">
        <f t="shared" si="11"/>
        <v>100897.91000000002</v>
      </c>
      <c r="I42" s="37">
        <f t="shared" si="11"/>
        <v>493433.98</v>
      </c>
      <c r="J42" s="37">
        <f t="shared" si="11"/>
        <v>447396.99000000005</v>
      </c>
      <c r="K42" s="37">
        <f t="shared" si="11"/>
        <v>622954.62</v>
      </c>
      <c r="L42" s="37">
        <f t="shared" si="11"/>
        <v>612627.04</v>
      </c>
      <c r="M42" s="37">
        <f t="shared" si="11"/>
        <v>274903.74999999994</v>
      </c>
      <c r="N42" s="37">
        <f t="shared" si="11"/>
        <v>132343.27999999997</v>
      </c>
      <c r="O42" s="37">
        <f>SUM(B42:N42)</f>
        <v>5366867.680000001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-104082.53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-16639.13</v>
      </c>
      <c r="L43" s="34">
        <v>0</v>
      </c>
      <c r="M43" s="34">
        <v>0</v>
      </c>
      <c r="N43" s="34">
        <v>0</v>
      </c>
      <c r="O43" s="16">
        <f t="shared" si="9"/>
        <v>-120721.66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 s="44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692857.26</v>
      </c>
      <c r="C48" s="52">
        <f t="shared" si="12"/>
        <v>497493.27</v>
      </c>
      <c r="D48" s="52">
        <f t="shared" si="12"/>
        <v>309922.68</v>
      </c>
      <c r="E48" s="52">
        <f t="shared" si="12"/>
        <v>142095.91</v>
      </c>
      <c r="F48" s="52">
        <f t="shared" si="12"/>
        <v>451745.48</v>
      </c>
      <c r="G48" s="52">
        <f t="shared" si="12"/>
        <v>588195.49</v>
      </c>
      <c r="H48" s="52">
        <f t="shared" si="12"/>
        <v>100897.92</v>
      </c>
      <c r="I48" s="52">
        <f t="shared" si="12"/>
        <v>493433.98</v>
      </c>
      <c r="J48" s="52">
        <f t="shared" si="12"/>
        <v>447397</v>
      </c>
      <c r="K48" s="52">
        <f t="shared" si="12"/>
        <v>622954.62</v>
      </c>
      <c r="L48" s="52">
        <f t="shared" si="12"/>
        <v>612627.04</v>
      </c>
      <c r="M48" s="52">
        <f t="shared" si="12"/>
        <v>274903.75</v>
      </c>
      <c r="N48" s="52">
        <f t="shared" si="12"/>
        <v>132343.28</v>
      </c>
      <c r="O48" s="37">
        <f t="shared" si="12"/>
        <v>5366867.680000001</v>
      </c>
      <c r="Q48"/>
    </row>
    <row r="49" spans="1:18" ht="18.75" customHeight="1">
      <c r="A49" s="26" t="s">
        <v>61</v>
      </c>
      <c r="B49" s="52">
        <v>580722.6</v>
      </c>
      <c r="C49" s="52">
        <v>390420.05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971142.6499999999</v>
      </c>
      <c r="P49"/>
      <c r="Q49"/>
      <c r="R49" s="44"/>
    </row>
    <row r="50" spans="1:16" ht="18.75" customHeight="1">
      <c r="A50" s="26" t="s">
        <v>62</v>
      </c>
      <c r="B50" s="52">
        <v>112134.66</v>
      </c>
      <c r="C50" s="52">
        <v>107073.22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219207.88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309922.68</v>
      </c>
      <c r="E51" s="53">
        <v>0</v>
      </c>
      <c r="F51" s="53">
        <v>0</v>
      </c>
      <c r="G51" s="53">
        <v>0</v>
      </c>
      <c r="H51" s="52">
        <v>100897.92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410820.6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142095.91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142095.91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451745.48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451745.48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588195.49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588195.49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493433.98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493433.98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447397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447397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622954.62</v>
      </c>
      <c r="L57" s="32">
        <v>612627.04</v>
      </c>
      <c r="M57" s="53">
        <v>0</v>
      </c>
      <c r="N57" s="53">
        <v>0</v>
      </c>
      <c r="O57" s="37">
        <f t="shared" si="13"/>
        <v>1235581.6600000001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274903.75</v>
      </c>
      <c r="N58" s="53">
        <v>0</v>
      </c>
      <c r="O58" s="37">
        <f t="shared" si="13"/>
        <v>274903.75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132343.28</v>
      </c>
      <c r="O59" s="56">
        <f t="shared" si="13"/>
        <v>132343.28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2020-03-20T19:38:27Z</dcterms:modified>
  <cp:category/>
  <cp:version/>
  <cp:contentType/>
  <cp:contentStatus/>
</cp:coreProperties>
</file>