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<sst xmlns="http://schemas.openxmlformats.org/spreadsheetml/2006/main" count="77" uniqueCount="74">
  <si>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</si>
  <si>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</si>
  <si>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</si>
  <si>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</si>
  <si>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</si>
  <si>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</si>
  <si>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</si>
  <si>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</si>
  <si>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</si>
  <si>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</si>
  <si>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</si>
  <si>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</si>
  <si>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</si>
  <si>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</si>
  <si>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</si>
  <si>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</si>
  <si>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</si>
  <si>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</si>
  <si>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</si>
  <si>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</si>
  <si>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</si>
  <si>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</si>
  <si>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</si>
  <si>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</si>
  <si>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</si>
  <si>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</si>
  <si>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</si>
  <si>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</si>
  <si>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</si>
  <si>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</si>
  <si>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</si>
  <si>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</si>
  <si>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</si>
  <si>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</si>
  <si>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</si>
  <si>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</si>
  <si>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</si>
  <si>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</si>
  <si>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</si>
  <si>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</si>
  <si>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</si>
  <si>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</si>
  <si>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</si>
  <si>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</si>
  <si>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</si>
  <si>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</si>
  <si>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</si>
  <si>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</si>
  <si>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</si>
  <si>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</si>
  <si>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</si>
  <si>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</si>
  <si>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</si>
  <si>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</si>
  <si>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</si>
  <si>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</si>
  <si>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</si>
  <si>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</si>
  <si>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</si>
  <si>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</si>
  <si>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</si>
  <si>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</si>
  <si>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</si>
  <si>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</si>
  <si>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</si>
  <si>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</si>
  <si>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</si>
  <si>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</si>
  <si>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</si>
  <si>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</si>
  <si>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</si>
  <si>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</si>
  <si>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</si>
  <si>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15/03/20 - VENCIMENTO 20/03/20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</si>
</sst>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158087</v>
      </c>
      <c r="C7" s="9">
        <f t="shared" si="0"/>
        <v>106499</v>
      </c>
      <c r="D7" s="9">
        <f t="shared" si="0"/>
        <v>124993</v>
      </c>
      <c r="E7" s="9">
        <f t="shared" si="0"/>
        <v>20707</v>
      </c>
      <c r="F7" s="9">
        <f t="shared" si="0"/>
        <v>110371</v>
      </c>
      <c r="G7" s="9">
        <f t="shared" si="0"/>
        <v>158068</v>
      </c>
      <c r="H7" s="9">
        <f t="shared" si="0"/>
        <v>16255</v>
      </c>
      <c r="I7" s="9">
        <f t="shared" si="0"/>
        <v>104513</v>
      </c>
      <c r="J7" s="9">
        <f t="shared" si="0"/>
        <v>109530</v>
      </c>
      <c r="K7" s="9">
        <f t="shared" si="0"/>
        <v>161965</v>
      </c>
      <c r="L7" s="9">
        <f t="shared" si="0"/>
        <v>137197</v>
      </c>
      <c r="M7" s="9">
        <f t="shared" si="0"/>
        <v>44250</v>
      </c>
      <c r="N7" s="9">
        <f t="shared" si="0"/>
        <v>25130</v>
      </c>
      <c r="O7" s="9">
        <f t="shared" si="0"/>
        <v>1277565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9182</v>
      </c>
      <c r="C8" s="11">
        <f t="shared" si="1"/>
        <v>8454</v>
      </c>
      <c r="D8" s="11">
        <f t="shared" si="1"/>
        <v>6793</v>
      </c>
      <c r="E8" s="11">
        <f t="shared" si="1"/>
        <v>866</v>
      </c>
      <c r="F8" s="11">
        <f t="shared" si="1"/>
        <v>5949</v>
      </c>
      <c r="G8" s="11">
        <f t="shared" si="1"/>
        <v>9439</v>
      </c>
      <c r="H8" s="11">
        <f t="shared" si="1"/>
        <v>1176</v>
      </c>
      <c r="I8" s="11">
        <f t="shared" si="1"/>
        <v>8101</v>
      </c>
      <c r="J8" s="11">
        <f t="shared" si="1"/>
        <v>7351</v>
      </c>
      <c r="K8" s="11">
        <f t="shared" si="1"/>
        <v>7702</v>
      </c>
      <c r="L8" s="11">
        <f t="shared" si="1"/>
        <v>6660</v>
      </c>
      <c r="M8" s="11">
        <f t="shared" si="1"/>
        <v>2499</v>
      </c>
      <c r="N8" s="11">
        <f t="shared" si="1"/>
        <v>1647</v>
      </c>
      <c r="O8" s="11">
        <f t="shared" si="1"/>
        <v>75819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9182</v>
      </c>
      <c r="C9" s="11">
        <v>8454</v>
      </c>
      <c r="D9" s="11">
        <v>6793</v>
      </c>
      <c r="E9" s="11">
        <v>866</v>
      </c>
      <c r="F9" s="11">
        <v>5949</v>
      </c>
      <c r="G9" s="11">
        <v>9439</v>
      </c>
      <c r="H9" s="11">
        <v>1175</v>
      </c>
      <c r="I9" s="11">
        <v>8100</v>
      </c>
      <c r="J9" s="11">
        <v>7351</v>
      </c>
      <c r="K9" s="11">
        <v>7695</v>
      </c>
      <c r="L9" s="11">
        <v>6660</v>
      </c>
      <c r="M9" s="11">
        <v>2497</v>
      </c>
      <c r="N9" s="11">
        <v>1647</v>
      </c>
      <c r="O9" s="11">
        <f>SUM(B9:N9)</f>
        <v>75808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</v>
      </c>
      <c r="I10" s="13">
        <v>1</v>
      </c>
      <c r="J10" s="13">
        <v>0</v>
      </c>
      <c r="K10" s="13">
        <v>7</v>
      </c>
      <c r="L10" s="13">
        <v>0</v>
      </c>
      <c r="M10" s="13">
        <v>2</v>
      </c>
      <c r="N10" s="13">
        <v>0</v>
      </c>
      <c r="O10" s="11">
        <f>SUM(B10:N10)</f>
        <v>11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148905</v>
      </c>
      <c r="C11" s="13">
        <v>98045</v>
      </c>
      <c r="D11" s="13">
        <v>118200</v>
      </c>
      <c r="E11" s="13">
        <v>19841</v>
      </c>
      <c r="F11" s="13">
        <v>104422</v>
      </c>
      <c r="G11" s="13">
        <v>148629</v>
      </c>
      <c r="H11" s="13">
        <v>15079</v>
      </c>
      <c r="I11" s="13">
        <v>96412</v>
      </c>
      <c r="J11" s="13">
        <v>102179</v>
      </c>
      <c r="K11" s="13">
        <v>154263</v>
      </c>
      <c r="L11" s="13">
        <v>130537</v>
      </c>
      <c r="M11" s="13">
        <v>41751</v>
      </c>
      <c r="N11" s="13">
        <v>23483</v>
      </c>
      <c r="O11" s="11">
        <f>SUM(B11:N11)</f>
        <v>1201746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1.063147383677956</v>
      </c>
      <c r="C15" s="19">
        <v>1.059672186435565</v>
      </c>
      <c r="D15" s="19">
        <v>1.011163719553673</v>
      </c>
      <c r="E15" s="19">
        <v>0.959643228590146</v>
      </c>
      <c r="F15" s="19">
        <v>1.047004238479821</v>
      </c>
      <c r="G15" s="19">
        <v>1.064968274499</v>
      </c>
      <c r="H15" s="19">
        <v>1.403657868251691</v>
      </c>
      <c r="I15" s="19">
        <v>1.045552864472156</v>
      </c>
      <c r="J15" s="19">
        <v>1.083402045174847</v>
      </c>
      <c r="K15" s="19">
        <v>1.018289915979979</v>
      </c>
      <c r="L15" s="19">
        <v>1.044058039557838</v>
      </c>
      <c r="M15" s="19">
        <v>1.101224493331496</v>
      </c>
      <c r="N15" s="19">
        <v>0.980884607161945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437843.86</v>
      </c>
      <c r="C17" s="24">
        <f aca="true" t="shared" si="2" ref="C17:O17">C18+C19+C20+C21+C22+C23</f>
        <v>319465.87000000005</v>
      </c>
      <c r="D17" s="24">
        <f t="shared" si="2"/>
        <v>261199.11000000002</v>
      </c>
      <c r="E17" s="24">
        <f t="shared" si="2"/>
        <v>78006.93999999999</v>
      </c>
      <c r="F17" s="24">
        <f t="shared" si="2"/>
        <v>290154.51999999996</v>
      </c>
      <c r="G17" s="24">
        <f t="shared" si="2"/>
        <v>354507.73</v>
      </c>
      <c r="H17" s="24">
        <f t="shared" si="2"/>
        <v>57957.86</v>
      </c>
      <c r="I17" s="24">
        <f t="shared" si="2"/>
        <v>302579.47</v>
      </c>
      <c r="J17" s="24">
        <f t="shared" si="2"/>
        <v>308014.41000000003</v>
      </c>
      <c r="K17" s="24">
        <f t="shared" si="2"/>
        <v>420908.74000000005</v>
      </c>
      <c r="L17" s="24">
        <f t="shared" si="2"/>
        <v>405697.39999999997</v>
      </c>
      <c r="M17" s="24">
        <f t="shared" si="2"/>
        <v>178053.46000000002</v>
      </c>
      <c r="N17" s="24">
        <f t="shared" si="2"/>
        <v>79057.13</v>
      </c>
      <c r="O17" s="24">
        <f t="shared" si="2"/>
        <v>3493446.4999999995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353197.98</v>
      </c>
      <c r="C18" s="22">
        <f t="shared" si="3"/>
        <v>245746.44</v>
      </c>
      <c r="D18" s="22">
        <f t="shared" si="3"/>
        <v>252885.84</v>
      </c>
      <c r="E18" s="22">
        <f t="shared" si="3"/>
        <v>71669</v>
      </c>
      <c r="F18" s="22">
        <f t="shared" si="3"/>
        <v>258731.7</v>
      </c>
      <c r="G18" s="22">
        <f t="shared" si="3"/>
        <v>304612.84</v>
      </c>
      <c r="H18" s="22">
        <f t="shared" si="3"/>
        <v>42001.29</v>
      </c>
      <c r="I18" s="22">
        <f t="shared" si="3"/>
        <v>239251.16</v>
      </c>
      <c r="J18" s="22">
        <f t="shared" si="3"/>
        <v>252368.07</v>
      </c>
      <c r="K18" s="22">
        <f t="shared" si="3"/>
        <v>352986.52</v>
      </c>
      <c r="L18" s="22">
        <f t="shared" si="3"/>
        <v>340303.44</v>
      </c>
      <c r="M18" s="22">
        <f t="shared" si="3"/>
        <v>126798.38</v>
      </c>
      <c r="N18" s="22">
        <f t="shared" si="3"/>
        <v>65076.65</v>
      </c>
      <c r="O18" s="27">
        <f aca="true" t="shared" si="4" ref="O18:O23">SUM(B18:N18)</f>
        <v>2905629.3099999996</v>
      </c>
    </row>
    <row r="19" spans="1:23" ht="18.75" customHeight="1">
      <c r="A19" s="26" t="s">
        <v>36</v>
      </c>
      <c r="B19" s="16">
        <f>IF(B15&lt;&gt;0,ROUND((B15-1)*B18,2),0)</f>
        <v>22303.53</v>
      </c>
      <c r="C19" s="22">
        <f aca="true" t="shared" si="5" ref="C19:N19">IF(C15&lt;&gt;0,ROUND((C15-1)*C18,2),0)</f>
        <v>14664.23</v>
      </c>
      <c r="D19" s="22">
        <f t="shared" si="5"/>
        <v>2823.15</v>
      </c>
      <c r="E19" s="22">
        <f t="shared" si="5"/>
        <v>-2892.33</v>
      </c>
      <c r="F19" s="22">
        <f t="shared" si="5"/>
        <v>12161.49</v>
      </c>
      <c r="G19" s="22">
        <f t="shared" si="5"/>
        <v>19790.17</v>
      </c>
      <c r="H19" s="22">
        <f t="shared" si="5"/>
        <v>16954.15</v>
      </c>
      <c r="I19" s="22">
        <f t="shared" si="5"/>
        <v>10898.58</v>
      </c>
      <c r="J19" s="22">
        <f t="shared" si="5"/>
        <v>21048.01</v>
      </c>
      <c r="K19" s="22">
        <f t="shared" si="5"/>
        <v>6456.09</v>
      </c>
      <c r="L19" s="22">
        <f t="shared" si="5"/>
        <v>14993.1</v>
      </c>
      <c r="M19" s="22">
        <f t="shared" si="5"/>
        <v>12835.1</v>
      </c>
      <c r="N19" s="22">
        <f t="shared" si="5"/>
        <v>-1243.97</v>
      </c>
      <c r="O19" s="27">
        <f t="shared" si="4"/>
        <v>150791.3</v>
      </c>
      <c r="W19" s="63"/>
    </row>
    <row r="20" spans="1:15" ht="18.75" customHeight="1">
      <c r="A20" s="26" t="s">
        <v>37</v>
      </c>
      <c r="B20" s="22">
        <v>35130.55</v>
      </c>
      <c r="C20" s="22">
        <v>26397.06</v>
      </c>
      <c r="D20" s="22">
        <v>11150.83</v>
      </c>
      <c r="E20" s="22">
        <v>5573.26</v>
      </c>
      <c r="F20" s="22">
        <v>14598.11</v>
      </c>
      <c r="G20" s="22">
        <v>21653.16</v>
      </c>
      <c r="H20" s="22">
        <v>4637</v>
      </c>
      <c r="I20" s="22">
        <v>15795.31</v>
      </c>
      <c r="J20" s="22">
        <v>22182.58</v>
      </c>
      <c r="K20" s="22">
        <v>33618.65</v>
      </c>
      <c r="L20" s="22">
        <v>28544.32</v>
      </c>
      <c r="M20" s="22">
        <v>12708.19</v>
      </c>
      <c r="N20" s="22">
        <v>6549.06</v>
      </c>
      <c r="O20" s="27">
        <f t="shared" si="4"/>
        <v>238538.08</v>
      </c>
    </row>
    <row r="21" spans="1:15" ht="18.75" customHeight="1">
      <c r="A21" s="26" t="s">
        <v>38</v>
      </c>
      <c r="B21" s="22">
        <v>2647.72</v>
      </c>
      <c r="C21" s="22">
        <v>2647.72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11914.74</v>
      </c>
    </row>
    <row r="22" spans="1:15" ht="18.75" customHeight="1">
      <c r="A22" s="26" t="s">
        <v>39</v>
      </c>
      <c r="B22" s="22">
        <v>-8677.55</v>
      </c>
      <c r="C22" s="22">
        <v>-1947.1</v>
      </c>
      <c r="D22" s="22">
        <v>-18585.16</v>
      </c>
      <c r="E22" s="22">
        <v>-3024</v>
      </c>
      <c r="F22" s="22">
        <v>-11250.32</v>
      </c>
      <c r="G22" s="22">
        <v>-6912</v>
      </c>
      <c r="H22" s="22">
        <v>-5634.58</v>
      </c>
      <c r="I22" s="22">
        <v>0</v>
      </c>
      <c r="J22" s="22">
        <v>-9792</v>
      </c>
      <c r="K22" s="22">
        <v>-5866.32</v>
      </c>
      <c r="L22" s="22">
        <v>-11970.71</v>
      </c>
      <c r="M22" s="22">
        <v>-288</v>
      </c>
      <c r="N22" s="22">
        <v>0</v>
      </c>
      <c r="O22" s="27">
        <f t="shared" si="4"/>
        <v>-83947.73999999999</v>
      </c>
    </row>
    <row r="23" spans="1:26" ht="18.75" customHeight="1">
      <c r="A23" s="26" t="s">
        <v>40</v>
      </c>
      <c r="B23" s="22">
        <v>33241.63</v>
      </c>
      <c r="C23" s="22">
        <v>31957.52</v>
      </c>
      <c r="D23" s="22">
        <v>12924.45</v>
      </c>
      <c r="E23" s="22">
        <v>6681.01</v>
      </c>
      <c r="F23" s="22">
        <v>14589.68</v>
      </c>
      <c r="G23" s="22">
        <v>14039.7</v>
      </c>
      <c r="H23" s="22">
        <v>0</v>
      </c>
      <c r="I23" s="22">
        <v>36634.42</v>
      </c>
      <c r="J23" s="22">
        <v>22207.75</v>
      </c>
      <c r="K23" s="22">
        <v>32389.94</v>
      </c>
      <c r="L23" s="22">
        <v>32503.39</v>
      </c>
      <c r="M23" s="22">
        <v>25999.79</v>
      </c>
      <c r="N23" s="22">
        <v>7351.53</v>
      </c>
      <c r="O23" s="27">
        <f t="shared" si="4"/>
        <v>270520.81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-40400.8</v>
      </c>
      <c r="C25" s="31">
        <f>+C26+C28+C39+C40+C43-C44</f>
        <v>-37197.6</v>
      </c>
      <c r="D25" s="31">
        <f t="shared" si="6"/>
        <v>-37337.44</v>
      </c>
      <c r="E25" s="31">
        <f t="shared" si="6"/>
        <v>-3810.4</v>
      </c>
      <c r="F25" s="31">
        <f t="shared" si="6"/>
        <v>-26175.6</v>
      </c>
      <c r="G25" s="31">
        <f t="shared" si="6"/>
        <v>-41531.6</v>
      </c>
      <c r="H25" s="31">
        <f t="shared" si="6"/>
        <v>-8067.889999999999</v>
      </c>
      <c r="I25" s="31">
        <f t="shared" si="6"/>
        <v>-35640</v>
      </c>
      <c r="J25" s="31">
        <f t="shared" si="6"/>
        <v>-32344.4</v>
      </c>
      <c r="K25" s="31">
        <f t="shared" si="6"/>
        <v>-33858</v>
      </c>
      <c r="L25" s="31">
        <f t="shared" si="6"/>
        <v>-29304</v>
      </c>
      <c r="M25" s="31">
        <f t="shared" si="6"/>
        <v>-10986.8</v>
      </c>
      <c r="N25" s="31">
        <f t="shared" si="6"/>
        <v>-7246.8</v>
      </c>
      <c r="O25" s="31">
        <f t="shared" si="6"/>
        <v>-343901.32999999996</v>
      </c>
    </row>
    <row r="26" spans="1:15" ht="18.75" customHeight="1">
      <c r="A26" s="26" t="s">
        <v>42</v>
      </c>
      <c r="B26" s="32">
        <f>+B27</f>
        <v>-40400.8</v>
      </c>
      <c r="C26" s="32">
        <f>+C27</f>
        <v>-37197.6</v>
      </c>
      <c r="D26" s="32">
        <f aca="true" t="shared" si="7" ref="D26:O26">+D27</f>
        <v>-29889.2</v>
      </c>
      <c r="E26" s="32">
        <f t="shared" si="7"/>
        <v>-3810.4</v>
      </c>
      <c r="F26" s="32">
        <f t="shared" si="7"/>
        <v>-26175.6</v>
      </c>
      <c r="G26" s="32">
        <f t="shared" si="7"/>
        <v>-41531.6</v>
      </c>
      <c r="H26" s="32">
        <f t="shared" si="7"/>
        <v>-5170</v>
      </c>
      <c r="I26" s="32">
        <f t="shared" si="7"/>
        <v>-35640</v>
      </c>
      <c r="J26" s="32">
        <f t="shared" si="7"/>
        <v>-32344.4</v>
      </c>
      <c r="K26" s="32">
        <f t="shared" si="7"/>
        <v>-33858</v>
      </c>
      <c r="L26" s="32">
        <f t="shared" si="7"/>
        <v>-29304</v>
      </c>
      <c r="M26" s="32">
        <f t="shared" si="7"/>
        <v>-10986.8</v>
      </c>
      <c r="N26" s="32">
        <f t="shared" si="7"/>
        <v>-7246.8</v>
      </c>
      <c r="O26" s="32">
        <f t="shared" si="7"/>
        <v>-333555.19999999995</v>
      </c>
    </row>
    <row r="27" spans="1:26" ht="18.75" customHeight="1">
      <c r="A27" s="28" t="s">
        <v>43</v>
      </c>
      <c r="B27" s="16">
        <f>ROUND((-B9)*$G$3,2)</f>
        <v>-40400.8</v>
      </c>
      <c r="C27" s="16">
        <f aca="true" t="shared" si="8" ref="C27:N27">ROUND((-C9)*$G$3,2)</f>
        <v>-37197.6</v>
      </c>
      <c r="D27" s="16">
        <f t="shared" si="8"/>
        <v>-29889.2</v>
      </c>
      <c r="E27" s="16">
        <f t="shared" si="8"/>
        <v>-3810.4</v>
      </c>
      <c r="F27" s="16">
        <f t="shared" si="8"/>
        <v>-26175.6</v>
      </c>
      <c r="G27" s="16">
        <f t="shared" si="8"/>
        <v>-41531.6</v>
      </c>
      <c r="H27" s="16">
        <f t="shared" si="8"/>
        <v>-5170</v>
      </c>
      <c r="I27" s="16">
        <f t="shared" si="8"/>
        <v>-35640</v>
      </c>
      <c r="J27" s="16">
        <f t="shared" si="8"/>
        <v>-32344.4</v>
      </c>
      <c r="K27" s="16">
        <f t="shared" si="8"/>
        <v>-33858</v>
      </c>
      <c r="L27" s="16">
        <f t="shared" si="8"/>
        <v>-29304</v>
      </c>
      <c r="M27" s="16">
        <f t="shared" si="8"/>
        <v>-10986.8</v>
      </c>
      <c r="N27" s="16">
        <f t="shared" si="8"/>
        <v>-7246.8</v>
      </c>
      <c r="O27" s="33">
        <f aca="true" t="shared" si="9" ref="O27:O44">SUM(B27:N27)</f>
        <v>-333555.19999999995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-7448.24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-2897.89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-10346.13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-7448.24</v>
      </c>
      <c r="E29" s="34">
        <v>0</v>
      </c>
      <c r="F29" s="34">
        <v>0</v>
      </c>
      <c r="G29" s="34">
        <v>0</v>
      </c>
      <c r="H29" s="34">
        <v>-2897.89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-10346.13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397443.06</v>
      </c>
      <c r="C42" s="37">
        <f aca="true" t="shared" si="11" ref="C42:N42">+C17+C25</f>
        <v>282268.2700000001</v>
      </c>
      <c r="D42" s="37">
        <f t="shared" si="11"/>
        <v>223861.67</v>
      </c>
      <c r="E42" s="37">
        <f t="shared" si="11"/>
        <v>74196.54</v>
      </c>
      <c r="F42" s="37">
        <f t="shared" si="11"/>
        <v>263978.92</v>
      </c>
      <c r="G42" s="37">
        <f t="shared" si="11"/>
        <v>312976.13</v>
      </c>
      <c r="H42" s="37">
        <f t="shared" si="11"/>
        <v>49889.97</v>
      </c>
      <c r="I42" s="37">
        <f t="shared" si="11"/>
        <v>266939.47</v>
      </c>
      <c r="J42" s="37">
        <f t="shared" si="11"/>
        <v>275670.01</v>
      </c>
      <c r="K42" s="37">
        <f t="shared" si="11"/>
        <v>387050.74000000005</v>
      </c>
      <c r="L42" s="37">
        <f t="shared" si="11"/>
        <v>376393.39999999997</v>
      </c>
      <c r="M42" s="37">
        <f t="shared" si="11"/>
        <v>167066.66000000003</v>
      </c>
      <c r="N42" s="37">
        <f t="shared" si="11"/>
        <v>71810.33</v>
      </c>
      <c r="O42" s="37">
        <f>SUM(B42:N42)</f>
        <v>3149545.1700000004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397443.05</v>
      </c>
      <c r="C48" s="52">
        <f t="shared" si="12"/>
        <v>282268.27</v>
      </c>
      <c r="D48" s="52">
        <f t="shared" si="12"/>
        <v>223861.66</v>
      </c>
      <c r="E48" s="52">
        <f t="shared" si="12"/>
        <v>74196.54</v>
      </c>
      <c r="F48" s="52">
        <f t="shared" si="12"/>
        <v>263978.91</v>
      </c>
      <c r="G48" s="52">
        <f t="shared" si="12"/>
        <v>312976.13</v>
      </c>
      <c r="H48" s="52">
        <f t="shared" si="12"/>
        <v>49889.98</v>
      </c>
      <c r="I48" s="52">
        <f t="shared" si="12"/>
        <v>266939.47</v>
      </c>
      <c r="J48" s="52">
        <f t="shared" si="12"/>
        <v>275670.02</v>
      </c>
      <c r="K48" s="52">
        <f t="shared" si="12"/>
        <v>387050.74</v>
      </c>
      <c r="L48" s="52">
        <f t="shared" si="12"/>
        <v>376393.4</v>
      </c>
      <c r="M48" s="52">
        <f t="shared" si="12"/>
        <v>167066.66</v>
      </c>
      <c r="N48" s="52">
        <f t="shared" si="12"/>
        <v>71810.33</v>
      </c>
      <c r="O48" s="37">
        <f t="shared" si="12"/>
        <v>3149545.1600000006</v>
      </c>
      <c r="Q48"/>
    </row>
    <row r="49" spans="1:18" ht="18.75" customHeight="1">
      <c r="A49" s="26" t="s">
        <v>61</v>
      </c>
      <c r="B49" s="52">
        <v>335528.81</v>
      </c>
      <c r="C49" s="52">
        <v>224696.8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560225.61</v>
      </c>
      <c r="P49"/>
      <c r="Q49"/>
      <c r="R49" s="44"/>
    </row>
    <row r="50" spans="1:16" ht="18.75" customHeight="1">
      <c r="A50" s="26" t="s">
        <v>62</v>
      </c>
      <c r="B50" s="52">
        <v>61914.24</v>
      </c>
      <c r="C50" s="52">
        <v>57571.47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119485.70999999999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223861.66</v>
      </c>
      <c r="E51" s="53">
        <v>0</v>
      </c>
      <c r="F51" s="53">
        <v>0</v>
      </c>
      <c r="G51" s="53">
        <v>0</v>
      </c>
      <c r="H51" s="52">
        <v>49889.98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273751.64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74196.54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74196.54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263978.91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263978.91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312976.13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312976.13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266939.47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266939.47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275670.02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275670.02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387050.74</v>
      </c>
      <c r="L57" s="32">
        <v>376393.4</v>
      </c>
      <c r="M57" s="53">
        <v>0</v>
      </c>
      <c r="N57" s="53">
        <v>0</v>
      </c>
      <c r="O57" s="37">
        <f t="shared" si="13"/>
        <v>763444.14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167066.66</v>
      </c>
      <c r="N58" s="53">
        <v>0</v>
      </c>
      <c r="O58" s="37">
        <f t="shared" si="13"/>
        <v>167066.66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71810.33</v>
      </c>
      <c r="O59" s="56">
        <f t="shared" si="13"/>
        <v>71810.33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2020-03-20T19:49:14Z</dcterms:modified>
  <cp:category/>
  <cp:version/>
  <cp:contentType/>
  <cp:contentStatus/>
</cp:coreProperties>
</file>