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<sst xmlns="http://schemas.openxmlformats.org/spreadsheetml/2006/main" count="74" uniqueCount="73">
  <si>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</si>
  <si>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</si>
  <si>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</si>
  <si>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</si>
  <si>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</si>
  <si>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</si>
  <si>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</si>
  <si>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</si>
  <si>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</si>
  <si>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</si>
  <si>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</si>
  <si>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</si>
  <si>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</si>
  <si>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</si>
  <si>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</si>
  <si>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</si>
  <si>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</si>
  <si>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</si>
  <si>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</si>
  <si>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</si>
  <si>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</si>
  <si>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</si>
  <si>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</si>
  <si>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</si>
  <si>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</si>
  <si>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</si>
  <si>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</si>
  <si>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</si>
  <si>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</si>
  <si>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</si>
  <si>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</si>
  <si>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</si>
  <si>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</si>
  <si>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</si>
  <si>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</si>
  <si>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</si>
  <si>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</si>
  <si>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</si>
  <si>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</si>
  <si>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</si>
  <si>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</si>
  <si>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</si>
  <si>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</si>
  <si>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</si>
  <si>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</si>
  <si>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</si>
  <si>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</si>
  <si>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</si>
  <si>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</si>
  <si>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</si>
  <si>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</si>
  <si>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</si>
  <si>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</si>
  <si>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</si>
  <si>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</si>
  <si>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</si>
  <si>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</si>
  <si>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</si>
  <si>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</si>
  <si>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</si>
  <si>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</si>
  <si>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</si>
  <si>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</si>
  <si>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</si>
  <si>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</si>
  <si>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</si>
  <si>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</si>
  <si>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</si>
  <si>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</si>
  <si>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</si>
  <si>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</si>
  <si>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</si>
  <si>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07/05/21 - VENCIMENTO 14/05/21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</si>
</sst>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235924</v>
      </c>
      <c r="C7" s="47">
        <f t="shared" si="0"/>
        <v>198386</v>
      </c>
      <c r="D7" s="47">
        <f t="shared" si="0"/>
        <v>267743</v>
      </c>
      <c r="E7" s="47">
        <f t="shared" si="0"/>
        <v>134694</v>
      </c>
      <c r="F7" s="47">
        <f t="shared" si="0"/>
        <v>162942</v>
      </c>
      <c r="G7" s="47">
        <f t="shared" si="0"/>
        <v>184302</v>
      </c>
      <c r="H7" s="47">
        <f t="shared" si="0"/>
        <v>214748</v>
      </c>
      <c r="I7" s="47">
        <f t="shared" si="0"/>
        <v>266668</v>
      </c>
      <c r="J7" s="47">
        <f t="shared" si="0"/>
        <v>81116</v>
      </c>
      <c r="K7" s="47">
        <f t="shared" si="0"/>
        <v>1746523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15528</v>
      </c>
      <c r="C8" s="45">
        <f t="shared" si="1"/>
        <v>14840</v>
      </c>
      <c r="D8" s="45">
        <f t="shared" si="1"/>
        <v>16940</v>
      </c>
      <c r="E8" s="45">
        <f t="shared" si="1"/>
        <v>9476</v>
      </c>
      <c r="F8" s="45">
        <f t="shared" si="1"/>
        <v>11516</v>
      </c>
      <c r="G8" s="45">
        <f t="shared" si="1"/>
        <v>7314</v>
      </c>
      <c r="H8" s="45">
        <f t="shared" si="1"/>
        <v>6908</v>
      </c>
      <c r="I8" s="45">
        <f t="shared" si="1"/>
        <v>15379</v>
      </c>
      <c r="J8" s="45">
        <f t="shared" si="1"/>
        <v>2673</v>
      </c>
      <c r="K8" s="38">
        <f>SUM(B8:J8)</f>
        <v>100574</v>
      </c>
      <c r="L8"/>
      <c r="M8"/>
      <c r="N8"/>
    </row>
    <row r="9" spans="1:14" ht="16.5" customHeight="1">
      <c r="A9" s="22" t="s">
        <v>35</v>
      </c>
      <c r="B9" s="45">
        <v>15505</v>
      </c>
      <c r="C9" s="45">
        <v>14838</v>
      </c>
      <c r="D9" s="45">
        <v>16937</v>
      </c>
      <c r="E9" s="45">
        <v>9444</v>
      </c>
      <c r="F9" s="45">
        <v>11501</v>
      </c>
      <c r="G9" s="45">
        <v>7312</v>
      </c>
      <c r="H9" s="45">
        <v>6908</v>
      </c>
      <c r="I9" s="45">
        <v>15351</v>
      </c>
      <c r="J9" s="45">
        <v>2673</v>
      </c>
      <c r="K9" s="38">
        <f>SUM(B9:J9)</f>
        <v>100469</v>
      </c>
      <c r="L9"/>
      <c r="M9"/>
      <c r="N9"/>
    </row>
    <row r="10" spans="1:14" ht="16.5" customHeight="1">
      <c r="A10" s="22" t="s">
        <v>34</v>
      </c>
      <c r="B10" s="45">
        <v>23</v>
      </c>
      <c r="C10" s="45">
        <v>2</v>
      </c>
      <c r="D10" s="45">
        <v>3</v>
      </c>
      <c r="E10" s="45">
        <v>32</v>
      </c>
      <c r="F10" s="45">
        <v>15</v>
      </c>
      <c r="G10" s="45">
        <v>2</v>
      </c>
      <c r="H10" s="45">
        <v>0</v>
      </c>
      <c r="I10" s="45">
        <v>28</v>
      </c>
      <c r="J10" s="45">
        <v>0</v>
      </c>
      <c r="K10" s="38">
        <f>SUM(B10:J10)</f>
        <v>105</v>
      </c>
      <c r="L10"/>
      <c r="M10"/>
      <c r="N10"/>
    </row>
    <row r="11" spans="1:14" ht="16.5" customHeight="1">
      <c r="A11" s="44" t="s">
        <v>33</v>
      </c>
      <c r="B11" s="43">
        <v>220396</v>
      </c>
      <c r="C11" s="43">
        <v>183546</v>
      </c>
      <c r="D11" s="43">
        <v>250803</v>
      </c>
      <c r="E11" s="43">
        <v>125218</v>
      </c>
      <c r="F11" s="43">
        <v>151426</v>
      </c>
      <c r="G11" s="43">
        <v>176988</v>
      </c>
      <c r="H11" s="43">
        <v>207840</v>
      </c>
      <c r="I11" s="43">
        <v>251289</v>
      </c>
      <c r="J11" s="43">
        <v>78443</v>
      </c>
      <c r="K11" s="38">
        <f>SUM(B11:J11)</f>
        <v>1645949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1.532217755765086</v>
      </c>
      <c r="C15" s="39">
        <v>1.60602291453372</v>
      </c>
      <c r="D15" s="39">
        <v>1.246122515267721</v>
      </c>
      <c r="E15" s="39">
        <v>1.685823800805745</v>
      </c>
      <c r="F15" s="39">
        <v>1.406452449054467</v>
      </c>
      <c r="G15" s="39">
        <v>1.350360676509093</v>
      </c>
      <c r="H15" s="39">
        <v>1.306190733188357</v>
      </c>
      <c r="I15" s="39">
        <v>1.403157156425528</v>
      </c>
      <c r="J15" s="39">
        <v>1.542696302327047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1244446.54</v>
      </c>
      <c r="C17" s="36">
        <f aca="true" t="shared" si="2" ref="C17:J17">C18+C19+C20+C21+C22+C23+C24</f>
        <v>1199973.23</v>
      </c>
      <c r="D17" s="36">
        <f t="shared" si="2"/>
        <v>1381904.59</v>
      </c>
      <c r="E17" s="36">
        <f t="shared" si="2"/>
        <v>828641.51</v>
      </c>
      <c r="F17" s="36">
        <f t="shared" si="2"/>
        <v>883252.9999999999</v>
      </c>
      <c r="G17" s="36">
        <f t="shared" si="2"/>
        <v>962297.2499999999</v>
      </c>
      <c r="H17" s="36">
        <f t="shared" si="2"/>
        <v>866981.19</v>
      </c>
      <c r="I17" s="36">
        <f t="shared" si="2"/>
        <v>1188112.3199999998</v>
      </c>
      <c r="J17" s="36">
        <f t="shared" si="2"/>
        <v>439343.08999999997</v>
      </c>
      <c r="K17" s="36">
        <f aca="true" t="shared" si="3" ref="K17:K24">SUM(B17:J17)</f>
        <v>8994952.72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791902.5</v>
      </c>
      <c r="C18" s="30">
        <f t="shared" si="4"/>
        <v>730973.06</v>
      </c>
      <c r="D18" s="30">
        <f t="shared" si="4"/>
        <v>1092793.05</v>
      </c>
      <c r="E18" s="30">
        <f t="shared" si="4"/>
        <v>478621.66</v>
      </c>
      <c r="F18" s="30">
        <f t="shared" si="4"/>
        <v>612303.45</v>
      </c>
      <c r="G18" s="30">
        <f t="shared" si="4"/>
        <v>700255.45</v>
      </c>
      <c r="H18" s="30">
        <f t="shared" si="4"/>
        <v>650407.27</v>
      </c>
      <c r="I18" s="30">
        <f t="shared" si="4"/>
        <v>815284.08</v>
      </c>
      <c r="J18" s="30">
        <f t="shared" si="4"/>
        <v>280977.71</v>
      </c>
      <c r="K18" s="30">
        <f t="shared" si="3"/>
        <v>6153518.230000001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421464.57</v>
      </c>
      <c r="C19" s="30">
        <f t="shared" si="5"/>
        <v>442986.42</v>
      </c>
      <c r="D19" s="30">
        <f t="shared" si="5"/>
        <v>268960.97</v>
      </c>
      <c r="E19" s="30">
        <f t="shared" si="5"/>
        <v>328250.13</v>
      </c>
      <c r="F19" s="30">
        <f t="shared" si="5"/>
        <v>248872.24</v>
      </c>
      <c r="G19" s="30">
        <f t="shared" si="5"/>
        <v>245341.97</v>
      </c>
      <c r="H19" s="30">
        <f t="shared" si="5"/>
        <v>199148.68</v>
      </c>
      <c r="I19" s="30">
        <f t="shared" si="5"/>
        <v>328687.61</v>
      </c>
      <c r="J19" s="30">
        <f t="shared" si="5"/>
        <v>152485.56</v>
      </c>
      <c r="K19" s="30">
        <f t="shared" si="3"/>
        <v>2636198.15</v>
      </c>
      <c r="L19"/>
      <c r="M19"/>
      <c r="N19"/>
    </row>
    <row r="20" spans="1:14" ht="16.5" customHeight="1">
      <c r="A20" s="18" t="s">
        <v>28</v>
      </c>
      <c r="B20" s="30">
        <v>30616.07</v>
      </c>
      <c r="C20" s="30">
        <v>23331.29</v>
      </c>
      <c r="D20" s="30">
        <v>20707.26</v>
      </c>
      <c r="E20" s="30">
        <v>19087.26</v>
      </c>
      <c r="F20" s="30">
        <v>20736.08</v>
      </c>
      <c r="G20" s="30">
        <v>16869.75</v>
      </c>
      <c r="H20" s="30">
        <v>22787.81</v>
      </c>
      <c r="I20" s="30">
        <v>41458.17</v>
      </c>
      <c r="J20" s="30">
        <v>10865.97</v>
      </c>
      <c r="K20" s="30">
        <f t="shared" si="3"/>
        <v>206459.66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69</v>
      </c>
      <c r="B23" s="30">
        <v>-877.83</v>
      </c>
      <c r="C23" s="30">
        <v>0</v>
      </c>
      <c r="D23" s="30">
        <v>0</v>
      </c>
      <c r="E23" s="30">
        <v>0</v>
      </c>
      <c r="F23" s="30">
        <v>0</v>
      </c>
      <c r="G23" s="30">
        <v>-1511.15</v>
      </c>
      <c r="H23" s="30">
        <v>0</v>
      </c>
      <c r="I23" s="30">
        <v>0</v>
      </c>
      <c r="J23" s="30">
        <v>0</v>
      </c>
      <c r="K23" s="30">
        <f t="shared" si="3"/>
        <v>-2388.98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-124079.85</v>
      </c>
      <c r="C27" s="30">
        <f t="shared" si="6"/>
        <v>-70801.59999999999</v>
      </c>
      <c r="D27" s="30">
        <f t="shared" si="6"/>
        <v>-107141.44</v>
      </c>
      <c r="E27" s="30">
        <f t="shared" si="6"/>
        <v>-92371.15</v>
      </c>
      <c r="F27" s="30">
        <f t="shared" si="6"/>
        <v>-50604.4</v>
      </c>
      <c r="G27" s="30">
        <f t="shared" si="6"/>
        <v>-96351.36</v>
      </c>
      <c r="H27" s="30">
        <f t="shared" si="6"/>
        <v>-42471.630000000005</v>
      </c>
      <c r="I27" s="30">
        <f t="shared" si="6"/>
        <v>-86390.4</v>
      </c>
      <c r="J27" s="30">
        <f t="shared" si="6"/>
        <v>-22929.93</v>
      </c>
      <c r="K27" s="30">
        <f aca="true" t="shared" si="7" ref="K27:K35">SUM(B27:J27)</f>
        <v>-693141.7600000001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-124079.85</v>
      </c>
      <c r="C28" s="30">
        <f t="shared" si="8"/>
        <v>-70801.59999999999</v>
      </c>
      <c r="D28" s="30">
        <f t="shared" si="8"/>
        <v>-88644.84000000001</v>
      </c>
      <c r="E28" s="30">
        <f t="shared" si="8"/>
        <v>-92371.15</v>
      </c>
      <c r="F28" s="30">
        <f t="shared" si="8"/>
        <v>-50604.4</v>
      </c>
      <c r="G28" s="30">
        <f t="shared" si="8"/>
        <v>-96351.36</v>
      </c>
      <c r="H28" s="30">
        <f t="shared" si="8"/>
        <v>-42471.630000000005</v>
      </c>
      <c r="I28" s="30">
        <f t="shared" si="8"/>
        <v>-86390.4</v>
      </c>
      <c r="J28" s="30">
        <f t="shared" si="8"/>
        <v>-17575.260000000002</v>
      </c>
      <c r="K28" s="30">
        <f t="shared" si="7"/>
        <v>-669290.4900000001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-68222</v>
      </c>
      <c r="C29" s="30">
        <f aca="true" t="shared" si="9" ref="C29:J29">-ROUND((C9)*$E$3,2)</f>
        <v>-65287.2</v>
      </c>
      <c r="D29" s="30">
        <f t="shared" si="9"/>
        <v>-74522.8</v>
      </c>
      <c r="E29" s="30">
        <f t="shared" si="9"/>
        <v>-41553.6</v>
      </c>
      <c r="F29" s="30">
        <f t="shared" si="9"/>
        <v>-50604.4</v>
      </c>
      <c r="G29" s="30">
        <f t="shared" si="9"/>
        <v>-32172.8</v>
      </c>
      <c r="H29" s="30">
        <f t="shared" si="9"/>
        <v>-30395.2</v>
      </c>
      <c r="I29" s="30">
        <f t="shared" si="9"/>
        <v>-67544.4</v>
      </c>
      <c r="J29" s="30">
        <f t="shared" si="9"/>
        <v>-11761.2</v>
      </c>
      <c r="K29" s="30">
        <f t="shared" si="7"/>
        <v>-442063.60000000003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-1562</v>
      </c>
      <c r="C31" s="30">
        <v>-400.4</v>
      </c>
      <c r="D31" s="30">
        <v>-646.8</v>
      </c>
      <c r="E31" s="30">
        <v>-862.4</v>
      </c>
      <c r="F31" s="26">
        <v>0</v>
      </c>
      <c r="G31" s="30">
        <v>-453.2</v>
      </c>
      <c r="H31" s="30">
        <v>-49.64</v>
      </c>
      <c r="I31" s="30">
        <v>-77.47</v>
      </c>
      <c r="J31" s="30">
        <v>-23.9</v>
      </c>
      <c r="K31" s="30">
        <f t="shared" si="7"/>
        <v>-4075.8099999999995</v>
      </c>
      <c r="L31"/>
      <c r="M31"/>
      <c r="N31"/>
    </row>
    <row r="32" spans="1:14" ht="16.5" customHeight="1">
      <c r="A32" s="25" t="s">
        <v>21</v>
      </c>
      <c r="B32" s="30">
        <v>-54295.85</v>
      </c>
      <c r="C32" s="30">
        <v>-5114</v>
      </c>
      <c r="D32" s="30">
        <v>-13475.24</v>
      </c>
      <c r="E32" s="30">
        <v>-49955.15</v>
      </c>
      <c r="F32" s="26">
        <v>0</v>
      </c>
      <c r="G32" s="30">
        <v>-63725.36</v>
      </c>
      <c r="H32" s="30">
        <v>-12026.79</v>
      </c>
      <c r="I32" s="30">
        <v>-18768.53</v>
      </c>
      <c r="J32" s="30">
        <v>-5790.16</v>
      </c>
      <c r="K32" s="30">
        <f t="shared" si="7"/>
        <v>-223151.08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1120366.69</v>
      </c>
      <c r="C47" s="27">
        <f aca="true" t="shared" si="11" ref="C47:J47">IF(C17+C27+C48&lt;0,0,C17+C27+C48)</f>
        <v>1129171.63</v>
      </c>
      <c r="D47" s="27">
        <f t="shared" si="11"/>
        <v>1274763.1500000001</v>
      </c>
      <c r="E47" s="27">
        <f t="shared" si="11"/>
        <v>736270.36</v>
      </c>
      <c r="F47" s="27">
        <f t="shared" si="11"/>
        <v>832648.5999999999</v>
      </c>
      <c r="G47" s="27">
        <f t="shared" si="11"/>
        <v>865945.8899999999</v>
      </c>
      <c r="H47" s="27">
        <f t="shared" si="11"/>
        <v>824509.5599999999</v>
      </c>
      <c r="I47" s="27">
        <f t="shared" si="11"/>
        <v>1101721.92</v>
      </c>
      <c r="J47" s="27">
        <f t="shared" si="11"/>
        <v>416413.16</v>
      </c>
      <c r="K47" s="20">
        <f>SUM(B47:J47)</f>
        <v>8301810.959999999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1120366.69</v>
      </c>
      <c r="C53" s="10">
        <f t="shared" si="13"/>
        <v>1129171.63</v>
      </c>
      <c r="D53" s="10">
        <f t="shared" si="13"/>
        <v>1274763.15</v>
      </c>
      <c r="E53" s="10">
        <f t="shared" si="13"/>
        <v>736270.35</v>
      </c>
      <c r="F53" s="10">
        <f t="shared" si="13"/>
        <v>832648.6</v>
      </c>
      <c r="G53" s="10">
        <f t="shared" si="13"/>
        <v>865945.89</v>
      </c>
      <c r="H53" s="10">
        <f t="shared" si="13"/>
        <v>824509.56</v>
      </c>
      <c r="I53" s="10">
        <f>SUM(I54:I66)</f>
        <v>1101721.91</v>
      </c>
      <c r="J53" s="10">
        <f t="shared" si="13"/>
        <v>416413.17</v>
      </c>
      <c r="K53" s="5">
        <f>SUM(K54:K66)</f>
        <v>8301810.949999998</v>
      </c>
      <c r="L53" s="9"/>
    </row>
    <row r="54" spans="1:11" ht="16.5" customHeight="1">
      <c r="A54" s="7" t="s">
        <v>60</v>
      </c>
      <c r="B54" s="8">
        <v>978976.41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978976.41</v>
      </c>
    </row>
    <row r="55" spans="1:11" ht="16.5" customHeight="1">
      <c r="A55" s="7" t="s">
        <v>61</v>
      </c>
      <c r="B55" s="8">
        <v>141390.28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141390.28</v>
      </c>
    </row>
    <row r="56" spans="1:11" ht="16.5" customHeight="1">
      <c r="A56" s="7" t="s">
        <v>4</v>
      </c>
      <c r="B56" s="6">
        <v>0</v>
      </c>
      <c r="C56" s="8">
        <v>1129171.63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1129171.63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1274763.15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1274763.15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736270.35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736270.35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832648.6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832648.6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865945.89</v>
      </c>
      <c r="H60" s="6">
        <v>0</v>
      </c>
      <c r="I60" s="6">
        <v>0</v>
      </c>
      <c r="J60" s="6">
        <v>0</v>
      </c>
      <c r="K60" s="5">
        <f t="shared" si="14"/>
        <v>865945.89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824509.56</v>
      </c>
      <c r="I61" s="6">
        <v>0</v>
      </c>
      <c r="J61" s="6">
        <v>0</v>
      </c>
      <c r="K61" s="5">
        <f t="shared" si="14"/>
        <v>824509.56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398492.81</v>
      </c>
      <c r="J63" s="6">
        <v>0</v>
      </c>
      <c r="K63" s="5">
        <f t="shared" si="14"/>
        <v>398492.81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703229.1</v>
      </c>
      <c r="J64" s="6">
        <v>0</v>
      </c>
      <c r="K64" s="5">
        <f t="shared" si="14"/>
        <v>703229.1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416413.17</v>
      </c>
      <c r="K65" s="5">
        <f t="shared" si="14"/>
        <v>416413.17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2021-05-18T22:12:24Z</dcterms:modified>
  <cp:category/>
  <cp:version/>
  <cp:contentType/>
  <cp:contentStatus/>
</cp:coreProperties>
</file>