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<sst xmlns="http://schemas.openxmlformats.org/spreadsheetml/2006/main" count="74" uniqueCount="73">
  <si>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</si>
  <si>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</si>
  <si>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</si>
  <si>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</si>
  <si>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</si>
  <si>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</si>
  <si>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</si>
  <si>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</si>
  <si>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</si>
  <si>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</si>
  <si>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</si>
  <si>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</si>
  <si>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</si>
  <si>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</si>
  <si>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</si>
  <si>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</si>
  <si>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</si>
  <si>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</si>
  <si>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</si>
  <si>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</si>
  <si>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</si>
  <si>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</si>
  <si>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</si>
  <si>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</si>
  <si>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</si>
  <si>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</si>
  <si>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</si>
  <si>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</si>
  <si>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</si>
  <si>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</si>
  <si>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</si>
  <si>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</si>
  <si>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</si>
  <si>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</si>
  <si>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</si>
  <si>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</si>
  <si>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</si>
  <si>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</si>
  <si>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</si>
  <si>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</si>
  <si>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</si>
  <si>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</si>
  <si>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</si>
  <si>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</si>
  <si>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</si>
  <si>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</si>
  <si>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</si>
  <si>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</si>
  <si>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</si>
  <si>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</si>
  <si>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</si>
  <si>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</si>
  <si>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</si>
  <si>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</si>
  <si>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</si>
  <si>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</si>
  <si>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</si>
  <si>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</si>
  <si>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</si>
  <si>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</si>
  <si>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</si>
  <si>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</si>
  <si>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</si>
  <si>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</si>
  <si>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</si>
  <si>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</si>
  <si>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</si>
  <si>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</si>
  <si>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</si>
  <si>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</si>
  <si>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</si>
  <si>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</si>
  <si>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09/05/21 - VENCIMENTO 14/05/21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</si>
</sst>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C38">
      <selection activeCell="K63" sqref="K63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69859</v>
      </c>
      <c r="C7" s="47">
        <f t="shared" si="0"/>
        <v>37237</v>
      </c>
      <c r="D7" s="47">
        <f t="shared" si="0"/>
        <v>80629</v>
      </c>
      <c r="E7" s="47">
        <f t="shared" si="0"/>
        <v>37457</v>
      </c>
      <c r="F7" s="47">
        <f t="shared" si="0"/>
        <v>56493</v>
      </c>
      <c r="G7" s="47">
        <f t="shared" si="0"/>
        <v>62877</v>
      </c>
      <c r="H7" s="47">
        <f t="shared" si="0"/>
        <v>74180</v>
      </c>
      <c r="I7" s="47">
        <f t="shared" si="0"/>
        <v>89528</v>
      </c>
      <c r="J7" s="47">
        <f t="shared" si="0"/>
        <v>18884</v>
      </c>
      <c r="K7" s="47">
        <f t="shared" si="0"/>
        <v>527144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6746</v>
      </c>
      <c r="C8" s="45">
        <f t="shared" si="1"/>
        <v>3301</v>
      </c>
      <c r="D8" s="45">
        <f t="shared" si="1"/>
        <v>8140</v>
      </c>
      <c r="E8" s="45">
        <f t="shared" si="1"/>
        <v>3936</v>
      </c>
      <c r="F8" s="45">
        <f t="shared" si="1"/>
        <v>5073</v>
      </c>
      <c r="G8" s="45">
        <f t="shared" si="1"/>
        <v>3817</v>
      </c>
      <c r="H8" s="45">
        <f t="shared" si="1"/>
        <v>3907</v>
      </c>
      <c r="I8" s="45">
        <f t="shared" si="1"/>
        <v>6938</v>
      </c>
      <c r="J8" s="45">
        <f t="shared" si="1"/>
        <v>699</v>
      </c>
      <c r="K8" s="38">
        <f>SUM(B8:J8)</f>
        <v>42557</v>
      </c>
      <c r="L8"/>
      <c r="M8"/>
      <c r="N8"/>
    </row>
    <row r="9" spans="1:14" ht="16.5" customHeight="1">
      <c r="A9" s="22" t="s">
        <v>35</v>
      </c>
      <c r="B9" s="45">
        <v>6738</v>
      </c>
      <c r="C9" s="45">
        <v>3301</v>
      </c>
      <c r="D9" s="45">
        <v>8137</v>
      </c>
      <c r="E9" s="45">
        <v>3914</v>
      </c>
      <c r="F9" s="45">
        <v>5068</v>
      </c>
      <c r="G9" s="45">
        <v>3814</v>
      </c>
      <c r="H9" s="45">
        <v>3907</v>
      </c>
      <c r="I9" s="45">
        <v>6931</v>
      </c>
      <c r="J9" s="45">
        <v>699</v>
      </c>
      <c r="K9" s="38">
        <f>SUM(B9:J9)</f>
        <v>42509</v>
      </c>
      <c r="L9"/>
      <c r="M9"/>
      <c r="N9"/>
    </row>
    <row r="10" spans="1:14" ht="16.5" customHeight="1">
      <c r="A10" s="22" t="s">
        <v>34</v>
      </c>
      <c r="B10" s="45">
        <v>8</v>
      </c>
      <c r="C10" s="45">
        <v>0</v>
      </c>
      <c r="D10" s="45">
        <v>3</v>
      </c>
      <c r="E10" s="45">
        <v>22</v>
      </c>
      <c r="F10" s="45">
        <v>5</v>
      </c>
      <c r="G10" s="45">
        <v>3</v>
      </c>
      <c r="H10" s="45">
        <v>0</v>
      </c>
      <c r="I10" s="45">
        <v>7</v>
      </c>
      <c r="J10" s="45">
        <v>0</v>
      </c>
      <c r="K10" s="38">
        <f>SUM(B10:J10)</f>
        <v>48</v>
      </c>
      <c r="L10"/>
      <c r="M10"/>
      <c r="N10"/>
    </row>
    <row r="11" spans="1:14" ht="16.5" customHeight="1">
      <c r="A11" s="44" t="s">
        <v>33</v>
      </c>
      <c r="B11" s="43">
        <v>63113</v>
      </c>
      <c r="C11" s="43">
        <v>33936</v>
      </c>
      <c r="D11" s="43">
        <v>72489</v>
      </c>
      <c r="E11" s="43">
        <v>33521</v>
      </c>
      <c r="F11" s="43">
        <v>51420</v>
      </c>
      <c r="G11" s="43">
        <v>59060</v>
      </c>
      <c r="H11" s="43">
        <v>70273</v>
      </c>
      <c r="I11" s="43">
        <v>82590</v>
      </c>
      <c r="J11" s="43">
        <v>18185</v>
      </c>
      <c r="K11" s="38">
        <f>SUM(B11:J11)</f>
        <v>484587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1.453577469289458</v>
      </c>
      <c r="C15" s="39">
        <v>1.585470493870647</v>
      </c>
      <c r="D15" s="39">
        <v>1.196197727008696</v>
      </c>
      <c r="E15" s="39">
        <v>1.529314938674501</v>
      </c>
      <c r="F15" s="39">
        <v>1.379274588481967</v>
      </c>
      <c r="G15" s="39">
        <v>1.311863559786282</v>
      </c>
      <c r="H15" s="39">
        <v>1.27015786702862</v>
      </c>
      <c r="I15" s="39">
        <v>1.36342175942516</v>
      </c>
      <c r="J15" s="39">
        <v>1.408241134233296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354722.44</v>
      </c>
      <c r="C17" s="36">
        <f aca="true" t="shared" si="2" ref="C17:J17">C18+C19+C20+C21+C22+C23+C24</f>
        <v>236373.35</v>
      </c>
      <c r="D17" s="36">
        <f t="shared" si="2"/>
        <v>404035.3</v>
      </c>
      <c r="E17" s="36">
        <f t="shared" si="2"/>
        <v>216479.02000000002</v>
      </c>
      <c r="F17" s="36">
        <f t="shared" si="2"/>
        <v>305208.6</v>
      </c>
      <c r="G17" s="36">
        <f t="shared" si="2"/>
        <v>317150.51999999996</v>
      </c>
      <c r="H17" s="36">
        <f t="shared" si="2"/>
        <v>292269.32</v>
      </c>
      <c r="I17" s="36">
        <f t="shared" si="2"/>
        <v>398529.42000000004</v>
      </c>
      <c r="J17" s="36">
        <f t="shared" si="2"/>
        <v>90467.12999999999</v>
      </c>
      <c r="K17" s="36">
        <f aca="true" t="shared" si="3" ref="K17:K24">SUM(B17:J17)</f>
        <v>2615235.0999999996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234488.72</v>
      </c>
      <c r="C18" s="30">
        <f t="shared" si="4"/>
        <v>137203.45</v>
      </c>
      <c r="D18" s="30">
        <f t="shared" si="4"/>
        <v>329087.26</v>
      </c>
      <c r="E18" s="30">
        <f t="shared" si="4"/>
        <v>133099.7</v>
      </c>
      <c r="F18" s="30">
        <f t="shared" si="4"/>
        <v>212289.4</v>
      </c>
      <c r="G18" s="30">
        <f t="shared" si="4"/>
        <v>238901.16</v>
      </c>
      <c r="H18" s="30">
        <f t="shared" si="4"/>
        <v>224668.97</v>
      </c>
      <c r="I18" s="30">
        <f t="shared" si="4"/>
        <v>273713.95</v>
      </c>
      <c r="J18" s="30">
        <f t="shared" si="4"/>
        <v>65412.29</v>
      </c>
      <c r="K18" s="30">
        <f t="shared" si="3"/>
        <v>1848864.9000000001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106358.8</v>
      </c>
      <c r="C19" s="30">
        <f t="shared" si="5"/>
        <v>80328.57</v>
      </c>
      <c r="D19" s="30">
        <f t="shared" si="5"/>
        <v>64566.17</v>
      </c>
      <c r="E19" s="30">
        <f t="shared" si="5"/>
        <v>70451.66</v>
      </c>
      <c r="F19" s="30">
        <f t="shared" si="5"/>
        <v>80515.97</v>
      </c>
      <c r="G19" s="30">
        <f t="shared" si="5"/>
        <v>74504.57</v>
      </c>
      <c r="H19" s="30">
        <f t="shared" si="5"/>
        <v>60696.09</v>
      </c>
      <c r="I19" s="30">
        <f t="shared" si="5"/>
        <v>99473.61</v>
      </c>
      <c r="J19" s="30">
        <f t="shared" si="5"/>
        <v>26703.99</v>
      </c>
      <c r="K19" s="30">
        <f t="shared" si="3"/>
        <v>663599.4299999999</v>
      </c>
      <c r="L19"/>
      <c r="M19"/>
      <c r="N19"/>
    </row>
    <row r="20" spans="1:14" ht="16.5" customHeight="1">
      <c r="A20" s="18" t="s">
        <v>28</v>
      </c>
      <c r="B20" s="30">
        <v>13118.91</v>
      </c>
      <c r="C20" s="30">
        <v>16158.87</v>
      </c>
      <c r="D20" s="30">
        <v>10938.56</v>
      </c>
      <c r="E20" s="30">
        <v>10874.42</v>
      </c>
      <c r="F20" s="30">
        <v>11062</v>
      </c>
      <c r="G20" s="30">
        <v>6332.55</v>
      </c>
      <c r="H20" s="30">
        <v>12833.53</v>
      </c>
      <c r="I20" s="30">
        <v>22659.4</v>
      </c>
      <c r="J20" s="30">
        <v>4646.2</v>
      </c>
      <c r="K20" s="30">
        <f t="shared" si="3"/>
        <v>108624.43999999999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0</v>
      </c>
      <c r="G22" s="30">
        <v>0</v>
      </c>
      <c r="H22" s="30">
        <v>-8045.03</v>
      </c>
      <c r="I22" s="30">
        <v>0</v>
      </c>
      <c r="J22" s="30">
        <v>-6327.38</v>
      </c>
      <c r="K22" s="30">
        <f t="shared" si="3"/>
        <v>-18952.79</v>
      </c>
      <c r="L22"/>
      <c r="M22"/>
      <c r="N22"/>
    </row>
    <row r="23" spans="1:14" ht="16.5" customHeight="1">
      <c r="A23" s="18" t="s">
        <v>69</v>
      </c>
      <c r="B23" s="30">
        <v>-585.22</v>
      </c>
      <c r="C23" s="30">
        <v>0</v>
      </c>
      <c r="D23" s="30">
        <v>0</v>
      </c>
      <c r="E23" s="30">
        <v>-629.22</v>
      </c>
      <c r="F23" s="30">
        <v>0</v>
      </c>
      <c r="G23" s="30">
        <v>-3928.99</v>
      </c>
      <c r="H23" s="30">
        <v>-566.7</v>
      </c>
      <c r="I23" s="30">
        <v>0</v>
      </c>
      <c r="J23" s="30">
        <v>-1309.2</v>
      </c>
      <c r="K23" s="30">
        <f t="shared" si="3"/>
        <v>-7019.33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-29647.2</v>
      </c>
      <c r="C27" s="30">
        <f t="shared" si="6"/>
        <v>-14524.4</v>
      </c>
      <c r="D27" s="30">
        <f t="shared" si="6"/>
        <v>-54299.4</v>
      </c>
      <c r="E27" s="30">
        <f t="shared" si="6"/>
        <v>-17221.6</v>
      </c>
      <c r="F27" s="30">
        <f t="shared" si="6"/>
        <v>-22299.2</v>
      </c>
      <c r="G27" s="30">
        <f t="shared" si="6"/>
        <v>-16781.6</v>
      </c>
      <c r="H27" s="30">
        <f t="shared" si="6"/>
        <v>-17190.8</v>
      </c>
      <c r="I27" s="30">
        <f t="shared" si="6"/>
        <v>-30496.4</v>
      </c>
      <c r="J27" s="30">
        <f t="shared" si="6"/>
        <v>-8430.27</v>
      </c>
      <c r="K27" s="30">
        <f aca="true" t="shared" si="7" ref="K27:K35">SUM(B27:J27)</f>
        <v>-210890.87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-29647.2</v>
      </c>
      <c r="C28" s="30">
        <f t="shared" si="8"/>
        <v>-14524.4</v>
      </c>
      <c r="D28" s="30">
        <f t="shared" si="8"/>
        <v>-35802.8</v>
      </c>
      <c r="E28" s="30">
        <f t="shared" si="8"/>
        <v>-17221.6</v>
      </c>
      <c r="F28" s="30">
        <f t="shared" si="8"/>
        <v>-22299.2</v>
      </c>
      <c r="G28" s="30">
        <f t="shared" si="8"/>
        <v>-16781.6</v>
      </c>
      <c r="H28" s="30">
        <f t="shared" si="8"/>
        <v>-17190.8</v>
      </c>
      <c r="I28" s="30">
        <f t="shared" si="8"/>
        <v>-30496.4</v>
      </c>
      <c r="J28" s="30">
        <f t="shared" si="8"/>
        <v>-3075.6</v>
      </c>
      <c r="K28" s="30">
        <f t="shared" si="7"/>
        <v>-187039.59999999998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-29647.2</v>
      </c>
      <c r="C29" s="30">
        <f aca="true" t="shared" si="9" ref="C29:J29">-ROUND((C9)*$E$3,2)</f>
        <v>-14524.4</v>
      </c>
      <c r="D29" s="30">
        <f t="shared" si="9"/>
        <v>-35802.8</v>
      </c>
      <c r="E29" s="30">
        <f t="shared" si="9"/>
        <v>-17221.6</v>
      </c>
      <c r="F29" s="30">
        <f t="shared" si="9"/>
        <v>-22299.2</v>
      </c>
      <c r="G29" s="30">
        <f t="shared" si="9"/>
        <v>-16781.6</v>
      </c>
      <c r="H29" s="30">
        <f t="shared" si="9"/>
        <v>-17190.8</v>
      </c>
      <c r="I29" s="30">
        <f t="shared" si="9"/>
        <v>-30496.4</v>
      </c>
      <c r="J29" s="30">
        <f t="shared" si="9"/>
        <v>-3075.6</v>
      </c>
      <c r="K29" s="30">
        <f t="shared" si="7"/>
        <v>-187039.59999999998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325075.24</v>
      </c>
      <c r="C47" s="27">
        <f aca="true" t="shared" si="11" ref="C47:J47">IF(C17+C27+C48&lt;0,0,C17+C27+C48)</f>
        <v>221848.95</v>
      </c>
      <c r="D47" s="27">
        <f t="shared" si="11"/>
        <v>349735.89999999997</v>
      </c>
      <c r="E47" s="27">
        <f t="shared" si="11"/>
        <v>199257.42</v>
      </c>
      <c r="F47" s="27">
        <f t="shared" si="11"/>
        <v>282909.39999999997</v>
      </c>
      <c r="G47" s="27">
        <f t="shared" si="11"/>
        <v>300368.92</v>
      </c>
      <c r="H47" s="27">
        <f t="shared" si="11"/>
        <v>275078.52</v>
      </c>
      <c r="I47" s="27">
        <f t="shared" si="11"/>
        <v>368033.02</v>
      </c>
      <c r="J47" s="27">
        <f t="shared" si="11"/>
        <v>82036.85999999999</v>
      </c>
      <c r="K47" s="20">
        <f>SUM(B47:J47)</f>
        <v>2404344.2299999995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325075.24</v>
      </c>
      <c r="C53" s="10">
        <f t="shared" si="13"/>
        <v>221848.95</v>
      </c>
      <c r="D53" s="10">
        <f t="shared" si="13"/>
        <v>349735.91</v>
      </c>
      <c r="E53" s="10">
        <f t="shared" si="13"/>
        <v>199257.43</v>
      </c>
      <c r="F53" s="10">
        <f t="shared" si="13"/>
        <v>282909.4</v>
      </c>
      <c r="G53" s="10">
        <f t="shared" si="13"/>
        <v>300368.92</v>
      </c>
      <c r="H53" s="10">
        <f t="shared" si="13"/>
        <v>275078.51</v>
      </c>
      <c r="I53" s="10">
        <f>SUM(I54:I66)</f>
        <v>368033.02</v>
      </c>
      <c r="J53" s="10">
        <f t="shared" si="13"/>
        <v>82036.85</v>
      </c>
      <c r="K53" s="5">
        <f>SUM(K54:K66)</f>
        <v>2404344.2299999995</v>
      </c>
      <c r="L53" s="9"/>
    </row>
    <row r="54" spans="1:11" ht="16.5" customHeight="1">
      <c r="A54" s="7" t="s">
        <v>60</v>
      </c>
      <c r="B54" s="8">
        <v>283855.7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283855.7</v>
      </c>
    </row>
    <row r="55" spans="1:11" ht="16.5" customHeight="1">
      <c r="A55" s="7" t="s">
        <v>61</v>
      </c>
      <c r="B55" s="8">
        <v>41219.54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41219.54</v>
      </c>
    </row>
    <row r="56" spans="1:11" ht="16.5" customHeight="1">
      <c r="A56" s="7" t="s">
        <v>4</v>
      </c>
      <c r="B56" s="6">
        <v>0</v>
      </c>
      <c r="C56" s="8">
        <v>221848.95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221848.95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349735.91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349735.91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199257.43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199257.43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282909.4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282909.4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300368.92</v>
      </c>
      <c r="H60" s="6">
        <v>0</v>
      </c>
      <c r="I60" s="6">
        <v>0</v>
      </c>
      <c r="J60" s="6">
        <v>0</v>
      </c>
      <c r="K60" s="5">
        <f t="shared" si="14"/>
        <v>300368.92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275078.51</v>
      </c>
      <c r="I61" s="6">
        <v>0</v>
      </c>
      <c r="J61" s="6">
        <v>0</v>
      </c>
      <c r="K61" s="5">
        <f t="shared" si="14"/>
        <v>275078.51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123879.91</v>
      </c>
      <c r="J63" s="6">
        <v>0</v>
      </c>
      <c r="K63" s="5">
        <f t="shared" si="14"/>
        <v>123879.91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244153.11</v>
      </c>
      <c r="J64" s="6">
        <v>0</v>
      </c>
      <c r="K64" s="5">
        <f t="shared" si="14"/>
        <v>244153.11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82036.85</v>
      </c>
      <c r="K65" s="5">
        <f t="shared" si="14"/>
        <v>82036.85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2021-05-18T22:13:46Z</dcterms:modified>
  <cp:category/>
  <cp:version/>
  <cp:contentType/>
  <cp:contentStatus/>
</cp:coreProperties>
</file>