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<sst xmlns="http://schemas.openxmlformats.org/spreadsheetml/2006/main" count="75" uniqueCount="74">
  <si>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</si>
  <si>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</si>
  <si>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</si>
  <si>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</si>
  <si>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</si>
  <si>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</si>
  <si>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</si>
  <si>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</si>
  <si>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</si>
  <si>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</si>
  <si>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</si>
  <si>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</si>
  <si>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</si>
  <si>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</si>
  <si>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</si>
  <si>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</si>
  <si>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</si>
  <si>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</si>
  <si>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</si>
  <si>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</si>
  <si>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</si>
  <si>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</si>
  <si>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</si>
  <si>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</si>
  <si>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</si>
  <si>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</si>
  <si>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</si>
  <si>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</si>
  <si>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</si>
  <si>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</si>
  <si>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</si>
  <si>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</si>
  <si>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</si>
  <si>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</si>
  <si>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</si>
  <si>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</si>
  <si>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</si>
  <si>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</si>
  <si>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</si>
  <si>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</si>
  <si>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</si>
  <si>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</si>
  <si>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</si>
  <si>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</si>
  <si>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</si>
  <si>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</si>
  <si>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</si>
  <si>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</si>
  <si>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</si>
  <si>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</si>
  <si>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</si>
  <si>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</si>
  <si>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</si>
  <si>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</si>
  <si>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</si>
  <si>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</si>
  <si>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</si>
  <si>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</si>
  <si>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</si>
  <si>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</si>
  <si>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</si>
  <si>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</si>
  <si>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</si>
  <si>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</si>
  <si>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</si>
  <si>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</si>
  <si>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</si>
  <si>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</si>
  <si>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</si>
  <si>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</si>
  <si>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</si>
  <si>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14/05/21 - VENCIMENTO 21/05/21</t>
  </si>
  <si>
    <t>5.3. Revisão de Remuneração pelo Transporte Coletivo ¹</t>
  </si>
  <si>
    <t>¹ Fator de transição de 06 a 11/05/21.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</si>
</sst>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232507</v>
      </c>
      <c r="C7" s="47">
        <f t="shared" si="0"/>
        <v>198489</v>
      </c>
      <c r="D7" s="47">
        <f t="shared" si="0"/>
        <v>261450</v>
      </c>
      <c r="E7" s="47">
        <f t="shared" si="0"/>
        <v>134226</v>
      </c>
      <c r="F7" s="47">
        <f t="shared" si="0"/>
        <v>160724</v>
      </c>
      <c r="G7" s="47">
        <f t="shared" si="0"/>
        <v>176809</v>
      </c>
      <c r="H7" s="47">
        <f t="shared" si="0"/>
        <v>205368</v>
      </c>
      <c r="I7" s="47">
        <f t="shared" si="0"/>
        <v>265948</v>
      </c>
      <c r="J7" s="47">
        <f t="shared" si="0"/>
        <v>80036</v>
      </c>
      <c r="K7" s="47">
        <f t="shared" si="0"/>
        <v>1715557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14241</v>
      </c>
      <c r="C8" s="45">
        <f t="shared" si="1"/>
        <v>13872</v>
      </c>
      <c r="D8" s="45">
        <f t="shared" si="1"/>
        <v>15291</v>
      </c>
      <c r="E8" s="45">
        <f t="shared" si="1"/>
        <v>8857</v>
      </c>
      <c r="F8" s="45">
        <f t="shared" si="1"/>
        <v>10644</v>
      </c>
      <c r="G8" s="45">
        <f t="shared" si="1"/>
        <v>6935</v>
      </c>
      <c r="H8" s="45">
        <f t="shared" si="1"/>
        <v>5788</v>
      </c>
      <c r="I8" s="45">
        <f t="shared" si="1"/>
        <v>14405</v>
      </c>
      <c r="J8" s="45">
        <f t="shared" si="1"/>
        <v>2424</v>
      </c>
      <c r="K8" s="38">
        <f>SUM(B8:J8)</f>
        <v>92457</v>
      </c>
      <c r="L8"/>
      <c r="M8"/>
      <c r="N8"/>
    </row>
    <row r="9" spans="1:14" ht="16.5" customHeight="1">
      <c r="A9" s="22" t="s">
        <v>34</v>
      </c>
      <c r="B9" s="45">
        <v>14232</v>
      </c>
      <c r="C9" s="45">
        <v>13870</v>
      </c>
      <c r="D9" s="45">
        <v>15288</v>
      </c>
      <c r="E9" s="45">
        <v>8827</v>
      </c>
      <c r="F9" s="45">
        <v>10638</v>
      </c>
      <c r="G9" s="45">
        <v>6931</v>
      </c>
      <c r="H9" s="45">
        <v>5788</v>
      </c>
      <c r="I9" s="45">
        <v>14378</v>
      </c>
      <c r="J9" s="45">
        <v>2424</v>
      </c>
      <c r="K9" s="38">
        <f>SUM(B9:J9)</f>
        <v>92376</v>
      </c>
      <c r="L9"/>
      <c r="M9"/>
      <c r="N9"/>
    </row>
    <row r="10" spans="1:14" ht="16.5" customHeight="1">
      <c r="A10" s="22" t="s">
        <v>33</v>
      </c>
      <c r="B10" s="45">
        <v>9</v>
      </c>
      <c r="C10" s="45">
        <v>2</v>
      </c>
      <c r="D10" s="45">
        <v>3</v>
      </c>
      <c r="E10" s="45">
        <v>30</v>
      </c>
      <c r="F10" s="45">
        <v>6</v>
      </c>
      <c r="G10" s="45">
        <v>4</v>
      </c>
      <c r="H10" s="45">
        <v>0</v>
      </c>
      <c r="I10" s="45">
        <v>27</v>
      </c>
      <c r="J10" s="45">
        <v>0</v>
      </c>
      <c r="K10" s="38">
        <f>SUM(B10:J10)</f>
        <v>81</v>
      </c>
      <c r="L10"/>
      <c r="M10"/>
      <c r="N10"/>
    </row>
    <row r="11" spans="1:14" ht="16.5" customHeight="1">
      <c r="A11" s="44" t="s">
        <v>32</v>
      </c>
      <c r="B11" s="43">
        <v>218266</v>
      </c>
      <c r="C11" s="43">
        <v>184617</v>
      </c>
      <c r="D11" s="43">
        <v>246159</v>
      </c>
      <c r="E11" s="43">
        <v>125369</v>
      </c>
      <c r="F11" s="43">
        <v>150080</v>
      </c>
      <c r="G11" s="43">
        <v>169874</v>
      </c>
      <c r="H11" s="43">
        <v>199580</v>
      </c>
      <c r="I11" s="43">
        <v>251543</v>
      </c>
      <c r="J11" s="43">
        <v>77612</v>
      </c>
      <c r="K11" s="38">
        <f>SUM(B11:J11)</f>
        <v>1623100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1.57888058625067</v>
      </c>
      <c r="C15" s="39">
        <v>1.587884683352172</v>
      </c>
      <c r="D15" s="39">
        <v>1.285536697597693</v>
      </c>
      <c r="E15" s="39">
        <v>1.707420826325423</v>
      </c>
      <c r="F15" s="39">
        <v>1.42680785568519</v>
      </c>
      <c r="G15" s="39">
        <v>1.410034133623145</v>
      </c>
      <c r="H15" s="39">
        <v>1.377505588270943</v>
      </c>
      <c r="I15" s="39">
        <v>1.41439297046917</v>
      </c>
      <c r="J15" s="39">
        <v>1.564185907698605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1264744.64</v>
      </c>
      <c r="C17" s="36">
        <f aca="true" t="shared" si="2" ref="C17:J17">C18+C19+C20+C21+C22+C23+C24</f>
        <v>1188147.77</v>
      </c>
      <c r="D17" s="36">
        <f t="shared" si="2"/>
        <v>1391785.28</v>
      </c>
      <c r="E17" s="36">
        <f t="shared" si="2"/>
        <v>837443.6699999999</v>
      </c>
      <c r="F17" s="36">
        <f t="shared" si="2"/>
        <v>884289.0299999999</v>
      </c>
      <c r="G17" s="36">
        <f t="shared" si="2"/>
        <v>964654.7000000001</v>
      </c>
      <c r="H17" s="36">
        <f t="shared" si="2"/>
        <v>873833.11</v>
      </c>
      <c r="I17" s="36">
        <f t="shared" si="2"/>
        <v>1194364.6099999999</v>
      </c>
      <c r="J17" s="36">
        <f t="shared" si="2"/>
        <v>439772.98</v>
      </c>
      <c r="K17" s="36">
        <f aca="true" t="shared" si="3" ref="K17:K24">SUM(B17:J17)</f>
        <v>9039035.790000001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780433</v>
      </c>
      <c r="C18" s="30">
        <f t="shared" si="4"/>
        <v>731352.57</v>
      </c>
      <c r="D18" s="30">
        <f t="shared" si="4"/>
        <v>1067108.18</v>
      </c>
      <c r="E18" s="30">
        <f t="shared" si="4"/>
        <v>476958.67</v>
      </c>
      <c r="F18" s="30">
        <f t="shared" si="4"/>
        <v>603968.65</v>
      </c>
      <c r="G18" s="30">
        <f t="shared" si="4"/>
        <v>671785.8</v>
      </c>
      <c r="H18" s="30">
        <f t="shared" si="4"/>
        <v>621998.06</v>
      </c>
      <c r="I18" s="30">
        <f t="shared" si="4"/>
        <v>813082.82</v>
      </c>
      <c r="J18" s="30">
        <f t="shared" si="4"/>
        <v>277236.7</v>
      </c>
      <c r="K18" s="30">
        <f t="shared" si="3"/>
        <v>6043924.45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451777.51</v>
      </c>
      <c r="C19" s="30">
        <f t="shared" si="5"/>
        <v>429950.97</v>
      </c>
      <c r="D19" s="30">
        <f t="shared" si="5"/>
        <v>304698.55</v>
      </c>
      <c r="E19" s="30">
        <f t="shared" si="5"/>
        <v>337410.5</v>
      </c>
      <c r="F19" s="30">
        <f t="shared" si="5"/>
        <v>257778.56</v>
      </c>
      <c r="G19" s="30">
        <f t="shared" si="5"/>
        <v>275455.11</v>
      </c>
      <c r="H19" s="30">
        <f t="shared" si="5"/>
        <v>234807.74</v>
      </c>
      <c r="I19" s="30">
        <f t="shared" si="5"/>
        <v>336935.81</v>
      </c>
      <c r="J19" s="30">
        <f t="shared" si="5"/>
        <v>156413.04</v>
      </c>
      <c r="K19" s="30">
        <f t="shared" si="3"/>
        <v>2785227.7900000005</v>
      </c>
      <c r="L19"/>
      <c r="M19"/>
      <c r="N19"/>
    </row>
    <row r="20" spans="1:14" ht="16.5" customHeight="1">
      <c r="A20" s="18" t="s">
        <v>27</v>
      </c>
      <c r="B20" s="30">
        <v>31299</v>
      </c>
      <c r="C20" s="30">
        <v>24161.77</v>
      </c>
      <c r="D20" s="30">
        <v>20535.24</v>
      </c>
      <c r="E20" s="30">
        <v>20392.04</v>
      </c>
      <c r="F20" s="30">
        <v>21200.59</v>
      </c>
      <c r="G20" s="30">
        <v>16730.04</v>
      </c>
      <c r="H20" s="30">
        <v>22389.88</v>
      </c>
      <c r="I20" s="30">
        <v>41663.52</v>
      </c>
      <c r="J20" s="30">
        <v>11109.39</v>
      </c>
      <c r="K20" s="30">
        <f t="shared" si="3"/>
        <v>209481.47000000003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68</v>
      </c>
      <c r="B23" s="30">
        <v>-106.1</v>
      </c>
      <c r="C23" s="30">
        <v>0</v>
      </c>
      <c r="D23" s="30">
        <v>0</v>
      </c>
      <c r="E23" s="30">
        <v>0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-763.58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-95418.33</v>
      </c>
      <c r="C27" s="30">
        <f t="shared" si="6"/>
        <v>-62861.28</v>
      </c>
      <c r="D27" s="30">
        <f t="shared" si="6"/>
        <v>-77524.57999999999</v>
      </c>
      <c r="E27" s="30">
        <f t="shared" si="6"/>
        <v>-81731.35</v>
      </c>
      <c r="F27" s="30">
        <f t="shared" si="6"/>
        <v>-40930.619999999995</v>
      </c>
      <c r="G27" s="30">
        <f t="shared" si="6"/>
        <v>-77853.89</v>
      </c>
      <c r="H27" s="30">
        <f t="shared" si="6"/>
        <v>-27271.519999999997</v>
      </c>
      <c r="I27" s="30">
        <f t="shared" si="6"/>
        <v>-79044.51</v>
      </c>
      <c r="J27" s="30">
        <f t="shared" si="6"/>
        <v>-18161.72</v>
      </c>
      <c r="K27" s="30">
        <f aca="true" t="shared" si="7" ref="K27:K35">SUM(B27:J27)</f>
        <v>-560797.7999999999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-101860.24</v>
      </c>
      <c r="C28" s="30">
        <f t="shared" si="8"/>
        <v>-65208.85</v>
      </c>
      <c r="D28" s="30">
        <f t="shared" si="8"/>
        <v>-78795.84999999999</v>
      </c>
      <c r="E28" s="30">
        <f t="shared" si="8"/>
        <v>-91629.1</v>
      </c>
      <c r="F28" s="30">
        <f t="shared" si="8"/>
        <v>-46807.2</v>
      </c>
      <c r="G28" s="30">
        <f t="shared" si="8"/>
        <v>-85081.03</v>
      </c>
      <c r="H28" s="30">
        <f t="shared" si="8"/>
        <v>-36189.729999999996</v>
      </c>
      <c r="I28" s="30">
        <f t="shared" si="8"/>
        <v>-79996.37</v>
      </c>
      <c r="J28" s="30">
        <f t="shared" si="8"/>
        <v>-15827.84</v>
      </c>
      <c r="K28" s="30">
        <f t="shared" si="7"/>
        <v>-601396.21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-62620.8</v>
      </c>
      <c r="C29" s="30">
        <f aca="true" t="shared" si="9" ref="C29:J29">-ROUND((C9)*$E$3,2)</f>
        <v>-61028</v>
      </c>
      <c r="D29" s="30">
        <f t="shared" si="9"/>
        <v>-67267.2</v>
      </c>
      <c r="E29" s="30">
        <f t="shared" si="9"/>
        <v>-38838.8</v>
      </c>
      <c r="F29" s="30">
        <f t="shared" si="9"/>
        <v>-46807.2</v>
      </c>
      <c r="G29" s="30">
        <f t="shared" si="9"/>
        <v>-30496.4</v>
      </c>
      <c r="H29" s="30">
        <f t="shared" si="9"/>
        <v>-25467.2</v>
      </c>
      <c r="I29" s="30">
        <f t="shared" si="9"/>
        <v>-63263.2</v>
      </c>
      <c r="J29" s="30">
        <f t="shared" si="9"/>
        <v>-10665.6</v>
      </c>
      <c r="K29" s="30">
        <f t="shared" si="7"/>
        <v>-406454.4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-1284.8</v>
      </c>
      <c r="C31" s="30">
        <v>-677.6</v>
      </c>
      <c r="D31" s="30">
        <v>-616</v>
      </c>
      <c r="E31" s="30">
        <v>-792</v>
      </c>
      <c r="F31" s="26">
        <v>0</v>
      </c>
      <c r="G31" s="30">
        <v>-523.6</v>
      </c>
      <c r="H31" s="30">
        <v>-99.28</v>
      </c>
      <c r="I31" s="30">
        <v>-154.94</v>
      </c>
      <c r="J31" s="30">
        <v>-47.8</v>
      </c>
      <c r="K31" s="30">
        <f t="shared" si="7"/>
        <v>-4196.02</v>
      </c>
      <c r="L31"/>
      <c r="M31"/>
      <c r="N31"/>
    </row>
    <row r="32" spans="1:14" ht="16.5" customHeight="1">
      <c r="A32" s="25" t="s">
        <v>20</v>
      </c>
      <c r="B32" s="30">
        <v>-37954.64</v>
      </c>
      <c r="C32" s="30">
        <v>-3503.25</v>
      </c>
      <c r="D32" s="30">
        <v>-10912.65</v>
      </c>
      <c r="E32" s="30">
        <v>-51998.3</v>
      </c>
      <c r="F32" s="26">
        <v>0</v>
      </c>
      <c r="G32" s="30">
        <v>-54061.03</v>
      </c>
      <c r="H32" s="30">
        <v>-10623.25</v>
      </c>
      <c r="I32" s="30">
        <v>-16578.23</v>
      </c>
      <c r="J32" s="30">
        <v>-5114.44</v>
      </c>
      <c r="K32" s="30">
        <f t="shared" si="7"/>
        <v>-190745.79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6441.91</v>
      </c>
      <c r="C45" s="27">
        <v>2347.57</v>
      </c>
      <c r="D45" s="27">
        <v>19767.87</v>
      </c>
      <c r="E45" s="27">
        <v>9897.75</v>
      </c>
      <c r="F45" s="27">
        <v>5876.58</v>
      </c>
      <c r="G45" s="27">
        <v>7227.14</v>
      </c>
      <c r="H45" s="27">
        <v>8918.21</v>
      </c>
      <c r="I45" s="27">
        <v>951.86</v>
      </c>
      <c r="J45" s="27">
        <v>3020.79</v>
      </c>
      <c r="K45" s="30">
        <f>SUM(B45:J45)</f>
        <v>64449.68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1169326.3099999998</v>
      </c>
      <c r="C47" s="27">
        <f aca="true" t="shared" si="11" ref="C47:J47">IF(C17+C27+C48&lt;0,0,C17+C27+C48)</f>
        <v>1125286.49</v>
      </c>
      <c r="D47" s="27">
        <f t="shared" si="11"/>
        <v>1314260.7</v>
      </c>
      <c r="E47" s="27">
        <f t="shared" si="11"/>
        <v>755712.32</v>
      </c>
      <c r="F47" s="27">
        <f t="shared" si="11"/>
        <v>843358.4099999999</v>
      </c>
      <c r="G47" s="27">
        <f t="shared" si="11"/>
        <v>886800.81</v>
      </c>
      <c r="H47" s="27">
        <f t="shared" si="11"/>
        <v>846561.59</v>
      </c>
      <c r="I47" s="27">
        <f t="shared" si="11"/>
        <v>1115320.0999999999</v>
      </c>
      <c r="J47" s="27">
        <f t="shared" si="11"/>
        <v>421611.26</v>
      </c>
      <c r="K47" s="20">
        <f>SUM(B47:J47)</f>
        <v>8478237.99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1169326.31</v>
      </c>
      <c r="C53" s="10">
        <f t="shared" si="13"/>
        <v>1125286.49</v>
      </c>
      <c r="D53" s="10">
        <f t="shared" si="13"/>
        <v>1314260.7</v>
      </c>
      <c r="E53" s="10">
        <f t="shared" si="13"/>
        <v>755712.31</v>
      </c>
      <c r="F53" s="10">
        <f t="shared" si="13"/>
        <v>843358.41</v>
      </c>
      <c r="G53" s="10">
        <f t="shared" si="13"/>
        <v>886800.8</v>
      </c>
      <c r="H53" s="10">
        <f t="shared" si="13"/>
        <v>846561.59</v>
      </c>
      <c r="I53" s="10">
        <f>SUM(I54:I66)</f>
        <v>1115320.1</v>
      </c>
      <c r="J53" s="10">
        <f t="shared" si="13"/>
        <v>421611.26</v>
      </c>
      <c r="K53" s="5">
        <f>SUM(K54:K66)</f>
        <v>8478237.97</v>
      </c>
      <c r="L53" s="9"/>
    </row>
    <row r="54" spans="1:11" ht="16.5" customHeight="1">
      <c r="A54" s="7" t="s">
        <v>59</v>
      </c>
      <c r="B54" s="8">
        <v>1021775.37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1021775.37</v>
      </c>
    </row>
    <row r="55" spans="1:11" ht="16.5" customHeight="1">
      <c r="A55" s="7" t="s">
        <v>60</v>
      </c>
      <c r="B55" s="8">
        <v>147550.94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147550.94</v>
      </c>
    </row>
    <row r="56" spans="1:11" ht="16.5" customHeight="1">
      <c r="A56" s="7" t="s">
        <v>4</v>
      </c>
      <c r="B56" s="6">
        <v>0</v>
      </c>
      <c r="C56" s="8">
        <v>1125286.49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1125286.49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1314260.7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1314260.7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755712.31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755712.31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843358.41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843358.41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886800.8</v>
      </c>
      <c r="H60" s="6">
        <v>0</v>
      </c>
      <c r="I60" s="6">
        <v>0</v>
      </c>
      <c r="J60" s="6">
        <v>0</v>
      </c>
      <c r="K60" s="5">
        <f t="shared" si="14"/>
        <v>886800.8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846561.59</v>
      </c>
      <c r="I61" s="6">
        <v>0</v>
      </c>
      <c r="J61" s="6">
        <v>0</v>
      </c>
      <c r="K61" s="5">
        <f t="shared" si="14"/>
        <v>846561.59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398669.88</v>
      </c>
      <c r="J63" s="6">
        <v>0</v>
      </c>
      <c r="K63" s="5">
        <f t="shared" si="14"/>
        <v>398669.88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716650.22</v>
      </c>
      <c r="J64" s="6">
        <v>0</v>
      </c>
      <c r="K64" s="5">
        <f t="shared" si="14"/>
        <v>716650.22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421611.26</v>
      </c>
      <c r="K65" s="5">
        <f t="shared" si="14"/>
        <v>421611.26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2021-05-20T18:25:13Z</dcterms:modified>
  <cp:category/>
  <cp:version/>
  <cp:contentType/>
  <cp:contentStatus/>
</cp:coreProperties>
</file>