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<sst xmlns="http://schemas.openxmlformats.org/spreadsheetml/2006/main" count="75" uniqueCount="74">
  <si>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</si>
  <si>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</si>
  <si>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</si>
  <si>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</si>
  <si>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</si>
  <si>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</si>
  <si>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</si>
  <si>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</si>
  <si>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</si>
  <si>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</si>
  <si>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</si>
  <si>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</si>
  <si>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</si>
  <si>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</si>
  <si>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</si>
  <si>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</si>
  <si>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</si>
  <si>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</si>
  <si>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</si>
  <si>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</si>
  <si>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</si>
  <si>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</si>
  <si>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</si>
  <si>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</si>
  <si>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</si>
  <si>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</si>
  <si>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</si>
  <si>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</si>
  <si>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</si>
  <si>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</si>
  <si>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</si>
  <si>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</si>
  <si>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</si>
  <si>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</si>
  <si>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</si>
  <si>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</si>
  <si>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</si>
  <si>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</si>
  <si>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</si>
  <si>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</si>
  <si>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</si>
  <si>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</si>
  <si>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</si>
  <si>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</si>
  <si>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</si>
  <si>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</si>
  <si>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</si>
  <si>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</si>
  <si>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</si>
  <si>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</si>
  <si>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</si>
  <si>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</si>
  <si>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</si>
  <si>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</si>
  <si>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</si>
  <si>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</si>
  <si>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</si>
  <si>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</si>
  <si>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</si>
  <si>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</si>
  <si>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</si>
  <si>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</si>
  <si>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</si>
  <si>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</si>
  <si>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</si>
  <si>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</si>
  <si>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</si>
  <si>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</si>
  <si>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</si>
  <si>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</si>
  <si>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</si>
  <si>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21/05/21 - VENCIMENTO 28/05/21</t>
  </si>
  <si>
    <t>5.3. Revisão de Remuneração pelo Transporte Coletivo ¹</t>
  </si>
  <si>
    <t>¹ Revisões de abril: passageiros (40.451), fator de transição, frota parada, não disponibilizada e ar condicionado.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</si>
</sst>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235412</v>
      </c>
      <c r="C7" s="47">
        <f t="shared" si="0"/>
        <v>201440</v>
      </c>
      <c r="D7" s="47">
        <f t="shared" si="0"/>
        <v>266527</v>
      </c>
      <c r="E7" s="47">
        <f t="shared" si="0"/>
        <v>136906</v>
      </c>
      <c r="F7" s="47">
        <f t="shared" si="0"/>
        <v>161978</v>
      </c>
      <c r="G7" s="47">
        <f t="shared" si="0"/>
        <v>183611</v>
      </c>
      <c r="H7" s="47">
        <f t="shared" si="0"/>
        <v>207577</v>
      </c>
      <c r="I7" s="47">
        <f t="shared" si="0"/>
        <v>270253</v>
      </c>
      <c r="J7" s="47">
        <f t="shared" si="0"/>
        <v>83200</v>
      </c>
      <c r="K7" s="47">
        <f t="shared" si="0"/>
        <v>1746904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15252</v>
      </c>
      <c r="C8" s="45">
        <f t="shared" si="1"/>
        <v>14558</v>
      </c>
      <c r="D8" s="45">
        <f t="shared" si="1"/>
        <v>15802</v>
      </c>
      <c r="E8" s="45">
        <f t="shared" si="1"/>
        <v>9239</v>
      </c>
      <c r="F8" s="45">
        <f t="shared" si="1"/>
        <v>11152</v>
      </c>
      <c r="G8" s="45">
        <f t="shared" si="1"/>
        <v>7271</v>
      </c>
      <c r="H8" s="45">
        <f t="shared" si="1"/>
        <v>6186</v>
      </c>
      <c r="I8" s="45">
        <f t="shared" si="1"/>
        <v>15215</v>
      </c>
      <c r="J8" s="45">
        <f t="shared" si="1"/>
        <v>2609</v>
      </c>
      <c r="K8" s="38">
        <f>SUM(B8:J8)</f>
        <v>97284</v>
      </c>
      <c r="L8"/>
      <c r="M8"/>
      <c r="N8"/>
    </row>
    <row r="9" spans="1:14" ht="16.5" customHeight="1">
      <c r="A9" s="22" t="s">
        <v>34</v>
      </c>
      <c r="B9" s="45">
        <v>15233</v>
      </c>
      <c r="C9" s="45">
        <v>14557</v>
      </c>
      <c r="D9" s="45">
        <v>15797</v>
      </c>
      <c r="E9" s="45">
        <v>9198</v>
      </c>
      <c r="F9" s="45">
        <v>11147</v>
      </c>
      <c r="G9" s="45">
        <v>7268</v>
      </c>
      <c r="H9" s="45">
        <v>6186</v>
      </c>
      <c r="I9" s="45">
        <v>15189</v>
      </c>
      <c r="J9" s="45">
        <v>2609</v>
      </c>
      <c r="K9" s="38">
        <f>SUM(B9:J9)</f>
        <v>97184</v>
      </c>
      <c r="L9"/>
      <c r="M9"/>
      <c r="N9"/>
    </row>
    <row r="10" spans="1:14" ht="16.5" customHeight="1">
      <c r="A10" s="22" t="s">
        <v>33</v>
      </c>
      <c r="B10" s="45">
        <v>19</v>
      </c>
      <c r="C10" s="45">
        <v>1</v>
      </c>
      <c r="D10" s="45">
        <v>5</v>
      </c>
      <c r="E10" s="45">
        <v>41</v>
      </c>
      <c r="F10" s="45">
        <v>5</v>
      </c>
      <c r="G10" s="45">
        <v>3</v>
      </c>
      <c r="H10" s="45">
        <v>0</v>
      </c>
      <c r="I10" s="45">
        <v>26</v>
      </c>
      <c r="J10" s="45">
        <v>0</v>
      </c>
      <c r="K10" s="38">
        <f>SUM(B10:J10)</f>
        <v>100</v>
      </c>
      <c r="L10"/>
      <c r="M10"/>
      <c r="N10"/>
    </row>
    <row r="11" spans="1:14" ht="16.5" customHeight="1">
      <c r="A11" s="44" t="s">
        <v>32</v>
      </c>
      <c r="B11" s="43">
        <v>220160</v>
      </c>
      <c r="C11" s="43">
        <v>186882</v>
      </c>
      <c r="D11" s="43">
        <v>250725</v>
      </c>
      <c r="E11" s="43">
        <v>127667</v>
      </c>
      <c r="F11" s="43">
        <v>150826</v>
      </c>
      <c r="G11" s="43">
        <v>176340</v>
      </c>
      <c r="H11" s="43">
        <v>201391</v>
      </c>
      <c r="I11" s="43">
        <v>255038</v>
      </c>
      <c r="J11" s="43">
        <v>80591</v>
      </c>
      <c r="K11" s="38">
        <f>SUM(B11:J11)</f>
        <v>1649620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1.563463832776864</v>
      </c>
      <c r="C15" s="39">
        <v>1.581375955246786</v>
      </c>
      <c r="D15" s="39">
        <v>1.276350292458138</v>
      </c>
      <c r="E15" s="39">
        <v>1.68542228632468</v>
      </c>
      <c r="F15" s="39">
        <v>1.435025205104342</v>
      </c>
      <c r="G15" s="39">
        <v>1.379858671465637</v>
      </c>
      <c r="H15" s="39">
        <v>1.365329264003343</v>
      </c>
      <c r="I15" s="39">
        <v>1.400121288363962</v>
      </c>
      <c r="J15" s="39">
        <v>1.525237036082159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1267264.65</v>
      </c>
      <c r="C17" s="36">
        <f aca="true" t="shared" si="2" ref="C17:J17">C18+C19+C20+C21+C22+C23+C24</f>
        <v>1200261.7499999998</v>
      </c>
      <c r="D17" s="36">
        <f t="shared" si="2"/>
        <v>1407265.79</v>
      </c>
      <c r="E17" s="36">
        <f t="shared" si="2"/>
        <v>842854.83</v>
      </c>
      <c r="F17" s="36">
        <f t="shared" si="2"/>
        <v>895939.9199999999</v>
      </c>
      <c r="G17" s="36">
        <f t="shared" si="2"/>
        <v>979791.61</v>
      </c>
      <c r="H17" s="36">
        <f t="shared" si="2"/>
        <v>874983.3099999999</v>
      </c>
      <c r="I17" s="36">
        <f t="shared" si="2"/>
        <v>1201206.39</v>
      </c>
      <c r="J17" s="36">
        <f t="shared" si="2"/>
        <v>445125.5299999999</v>
      </c>
      <c r="K17" s="36">
        <f aca="true" t="shared" si="3" ref="K17:K24">SUM(B17:J17)</f>
        <v>9114693.78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790183.92</v>
      </c>
      <c r="C18" s="30">
        <f t="shared" si="4"/>
        <v>742225.82</v>
      </c>
      <c r="D18" s="30">
        <f t="shared" si="4"/>
        <v>1087829.95</v>
      </c>
      <c r="E18" s="30">
        <f t="shared" si="4"/>
        <v>486481.78</v>
      </c>
      <c r="F18" s="30">
        <f t="shared" si="4"/>
        <v>608680.93</v>
      </c>
      <c r="G18" s="30">
        <f t="shared" si="4"/>
        <v>697629.99</v>
      </c>
      <c r="H18" s="30">
        <f t="shared" si="4"/>
        <v>628688.46</v>
      </c>
      <c r="I18" s="30">
        <f t="shared" si="4"/>
        <v>826244.5</v>
      </c>
      <c r="J18" s="30">
        <f t="shared" si="4"/>
        <v>288196.48</v>
      </c>
      <c r="K18" s="30">
        <f t="shared" si="3"/>
        <v>6156161.83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445240.06</v>
      </c>
      <c r="C19" s="30">
        <f t="shared" si="5"/>
        <v>431512.25</v>
      </c>
      <c r="D19" s="30">
        <f t="shared" si="5"/>
        <v>300622.12</v>
      </c>
      <c r="E19" s="30">
        <f t="shared" si="5"/>
        <v>333445.45</v>
      </c>
      <c r="F19" s="30">
        <f t="shared" si="5"/>
        <v>264791.55</v>
      </c>
      <c r="G19" s="30">
        <f t="shared" si="5"/>
        <v>265000.8</v>
      </c>
      <c r="H19" s="30">
        <f t="shared" si="5"/>
        <v>229678.29</v>
      </c>
      <c r="I19" s="30">
        <f t="shared" si="5"/>
        <v>330598.01</v>
      </c>
      <c r="J19" s="30">
        <f t="shared" si="5"/>
        <v>151371.46</v>
      </c>
      <c r="K19" s="30">
        <f t="shared" si="3"/>
        <v>2752259.99</v>
      </c>
      <c r="L19"/>
      <c r="M19"/>
      <c r="N19"/>
    </row>
    <row r="20" spans="1:14" ht="16.5" customHeight="1">
      <c r="A20" s="18" t="s">
        <v>27</v>
      </c>
      <c r="B20" s="30">
        <v>31136.04</v>
      </c>
      <c r="C20" s="30">
        <v>23841.22</v>
      </c>
      <c r="D20" s="30">
        <v>19719.58</v>
      </c>
      <c r="E20" s="30">
        <v>20245.14</v>
      </c>
      <c r="F20" s="30">
        <v>21126.21</v>
      </c>
      <c r="G20" s="30">
        <v>16367.49</v>
      </c>
      <c r="H20" s="30">
        <v>22081.84</v>
      </c>
      <c r="I20" s="30">
        <v>41681.42</v>
      </c>
      <c r="J20" s="30">
        <v>10543.74</v>
      </c>
      <c r="K20" s="30">
        <f t="shared" si="3"/>
        <v>206742.68</v>
      </c>
      <c r="L20"/>
      <c r="M20"/>
      <c r="N20"/>
    </row>
    <row r="21" spans="1:14" ht="16.5" customHeight="1">
      <c r="A21" s="18" t="s">
        <v>26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-4580.38</v>
      </c>
      <c r="E22" s="30">
        <v>0</v>
      </c>
      <c r="F22" s="30">
        <v>0</v>
      </c>
      <c r="G22" s="30">
        <v>0</v>
      </c>
      <c r="H22" s="30">
        <v>-8045.03</v>
      </c>
      <c r="I22" s="30">
        <v>0</v>
      </c>
      <c r="J22" s="30">
        <v>-6327.38</v>
      </c>
      <c r="K22" s="30">
        <f t="shared" si="3"/>
        <v>-18952.79</v>
      </c>
      <c r="L22"/>
      <c r="M22"/>
      <c r="N22"/>
    </row>
    <row r="23" spans="1:14" ht="16.5" customHeight="1">
      <c r="A23" s="18" t="s">
        <v>68</v>
      </c>
      <c r="B23" s="30">
        <v>-636.6</v>
      </c>
      <c r="C23" s="30">
        <v>0</v>
      </c>
      <c r="D23" s="30">
        <v>-349.17</v>
      </c>
      <c r="E23" s="30">
        <v>0</v>
      </c>
      <c r="F23" s="30">
        <v>0</v>
      </c>
      <c r="G23" s="30">
        <v>-547.9</v>
      </c>
      <c r="H23" s="30">
        <v>-102.71</v>
      </c>
      <c r="I23" s="30">
        <v>0</v>
      </c>
      <c r="J23" s="30">
        <v>0</v>
      </c>
      <c r="K23" s="30">
        <f t="shared" si="3"/>
        <v>-1636.38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-112813.48999999999</v>
      </c>
      <c r="C27" s="30">
        <f t="shared" si="6"/>
        <v>-69884.93</v>
      </c>
      <c r="D27" s="30">
        <f t="shared" si="6"/>
        <v>-91698.95</v>
      </c>
      <c r="E27" s="30">
        <f t="shared" si="6"/>
        <v>-87337.58</v>
      </c>
      <c r="F27" s="30">
        <f t="shared" si="6"/>
        <v>-48366.96000000001</v>
      </c>
      <c r="G27" s="30">
        <f t="shared" si="6"/>
        <v>-61243.84999999999</v>
      </c>
      <c r="H27" s="30">
        <f t="shared" si="6"/>
        <v>-39377.29</v>
      </c>
      <c r="I27" s="30">
        <f t="shared" si="6"/>
        <v>-84269.95000000001</v>
      </c>
      <c r="J27" s="30">
        <f t="shared" si="6"/>
        <v>-22078.710000000003</v>
      </c>
      <c r="K27" s="30">
        <f aca="true" t="shared" si="7" ref="K27:K35">SUM(B27:J27)</f>
        <v>-617071.71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-111963.23</v>
      </c>
      <c r="C28" s="30">
        <f t="shared" si="8"/>
        <v>-68794.5</v>
      </c>
      <c r="D28" s="30">
        <f t="shared" si="8"/>
        <v>-82095.15000000001</v>
      </c>
      <c r="E28" s="30">
        <f t="shared" si="8"/>
        <v>-88165.72</v>
      </c>
      <c r="F28" s="30">
        <f t="shared" si="8"/>
        <v>-49046.8</v>
      </c>
      <c r="G28" s="30">
        <f t="shared" si="8"/>
        <v>-80469.06999999999</v>
      </c>
      <c r="H28" s="30">
        <f t="shared" si="8"/>
        <v>-37962.24</v>
      </c>
      <c r="I28" s="30">
        <f t="shared" si="8"/>
        <v>-83598.03000000001</v>
      </c>
      <c r="J28" s="30">
        <f t="shared" si="8"/>
        <v>-16652.100000000002</v>
      </c>
      <c r="K28" s="30">
        <f t="shared" si="7"/>
        <v>-618746.84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-67025.2</v>
      </c>
      <c r="C29" s="30">
        <f aca="true" t="shared" si="9" ref="C29:J29">-ROUND((C9)*$E$3,2)</f>
        <v>-64050.8</v>
      </c>
      <c r="D29" s="30">
        <f t="shared" si="9"/>
        <v>-69506.8</v>
      </c>
      <c r="E29" s="30">
        <f t="shared" si="9"/>
        <v>-40471.2</v>
      </c>
      <c r="F29" s="30">
        <f t="shared" si="9"/>
        <v>-49046.8</v>
      </c>
      <c r="G29" s="30">
        <f t="shared" si="9"/>
        <v>-31979.2</v>
      </c>
      <c r="H29" s="30">
        <f t="shared" si="9"/>
        <v>-27218.4</v>
      </c>
      <c r="I29" s="30">
        <f t="shared" si="9"/>
        <v>-66831.6</v>
      </c>
      <c r="J29" s="30">
        <f t="shared" si="9"/>
        <v>-11479.6</v>
      </c>
      <c r="K29" s="30">
        <f t="shared" si="7"/>
        <v>-427609.6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-1377.2</v>
      </c>
      <c r="C31" s="30">
        <v>-422.4</v>
      </c>
      <c r="D31" s="30">
        <v>-646.8</v>
      </c>
      <c r="E31" s="30">
        <v>-800.8</v>
      </c>
      <c r="F31" s="26">
        <v>0</v>
      </c>
      <c r="G31" s="30">
        <v>-523.6</v>
      </c>
      <c r="H31" s="30">
        <v>-148.92</v>
      </c>
      <c r="I31" s="30">
        <v>-232.41</v>
      </c>
      <c r="J31" s="30">
        <v>-71.7</v>
      </c>
      <c r="K31" s="30">
        <f t="shared" si="7"/>
        <v>-4223.83</v>
      </c>
      <c r="L31"/>
      <c r="M31"/>
      <c r="N31"/>
    </row>
    <row r="32" spans="1:14" ht="16.5" customHeight="1">
      <c r="A32" s="25" t="s">
        <v>20</v>
      </c>
      <c r="B32" s="30">
        <v>-43560.83</v>
      </c>
      <c r="C32" s="30">
        <v>-4321.3</v>
      </c>
      <c r="D32" s="30">
        <v>-11941.55</v>
      </c>
      <c r="E32" s="30">
        <v>-46893.72</v>
      </c>
      <c r="F32" s="26">
        <v>0</v>
      </c>
      <c r="G32" s="30">
        <v>-47966.27</v>
      </c>
      <c r="H32" s="30">
        <v>-10594.92</v>
      </c>
      <c r="I32" s="30">
        <v>-16534.02</v>
      </c>
      <c r="J32" s="30">
        <v>-5100.8</v>
      </c>
      <c r="K32" s="30">
        <f t="shared" si="7"/>
        <v>-186913.41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30">
        <v>-850.26</v>
      </c>
      <c r="C45" s="30">
        <v>-1090.43</v>
      </c>
      <c r="D45" s="30">
        <v>8892.8</v>
      </c>
      <c r="E45" s="30">
        <v>828.14</v>
      </c>
      <c r="F45" s="30">
        <v>679.84</v>
      </c>
      <c r="G45" s="30">
        <v>19225.22</v>
      </c>
      <c r="H45" s="30">
        <v>-1415.05</v>
      </c>
      <c r="I45" s="30">
        <v>-671.92</v>
      </c>
      <c r="J45" s="30">
        <v>-71.94</v>
      </c>
      <c r="K45" s="30">
        <f>SUM(B45:J45)</f>
        <v>25526.4</v>
      </c>
      <c r="L45" s="21"/>
      <c r="M45"/>
      <c r="N45"/>
    </row>
    <row r="46" spans="1:12" ht="12" customHeight="1">
      <c r="A46" s="18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9"/>
    </row>
    <row r="47" spans="1:12" ht="16.5" customHeight="1">
      <c r="A47" s="16" t="s">
        <v>8</v>
      </c>
      <c r="B47" s="27">
        <f>IF(B17+B27+B48&lt;0,0,B17+B27+B48)</f>
        <v>1154451.16</v>
      </c>
      <c r="C47" s="27">
        <f aca="true" t="shared" si="11" ref="C47:J47">IF(C17+C27+C48&lt;0,0,C17+C27+C48)</f>
        <v>1130376.8199999998</v>
      </c>
      <c r="D47" s="27">
        <f t="shared" si="11"/>
        <v>1315566.84</v>
      </c>
      <c r="E47" s="27">
        <f t="shared" si="11"/>
        <v>755517.25</v>
      </c>
      <c r="F47" s="27">
        <f t="shared" si="11"/>
        <v>847572.96</v>
      </c>
      <c r="G47" s="27">
        <f t="shared" si="11"/>
        <v>918547.76</v>
      </c>
      <c r="H47" s="27">
        <f t="shared" si="11"/>
        <v>835606.0199999999</v>
      </c>
      <c r="I47" s="27">
        <f t="shared" si="11"/>
        <v>1116936.44</v>
      </c>
      <c r="J47" s="27">
        <f t="shared" si="11"/>
        <v>423046.8199999999</v>
      </c>
      <c r="K47" s="20">
        <f>SUM(B47:J47)</f>
        <v>8497622.069999998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1154451.16</v>
      </c>
      <c r="C53" s="10">
        <f t="shared" si="13"/>
        <v>1130376.82</v>
      </c>
      <c r="D53" s="10">
        <f t="shared" si="13"/>
        <v>1315566.84</v>
      </c>
      <c r="E53" s="10">
        <f t="shared" si="13"/>
        <v>755517.25</v>
      </c>
      <c r="F53" s="10">
        <f t="shared" si="13"/>
        <v>847572.96</v>
      </c>
      <c r="G53" s="10">
        <f t="shared" si="13"/>
        <v>918547.76</v>
      </c>
      <c r="H53" s="10">
        <f t="shared" si="13"/>
        <v>835606.02</v>
      </c>
      <c r="I53" s="10">
        <f>SUM(I54:I66)</f>
        <v>1116936.43</v>
      </c>
      <c r="J53" s="10">
        <f t="shared" si="13"/>
        <v>423046.82</v>
      </c>
      <c r="K53" s="5">
        <f>SUM(K54:K66)</f>
        <v>8497622.06</v>
      </c>
      <c r="L53" s="9"/>
    </row>
    <row r="54" spans="1:11" ht="16.5" customHeight="1">
      <c r="A54" s="7" t="s">
        <v>59</v>
      </c>
      <c r="B54" s="8">
        <v>1008874.87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1008874.87</v>
      </c>
    </row>
    <row r="55" spans="1:11" ht="16.5" customHeight="1">
      <c r="A55" s="7" t="s">
        <v>60</v>
      </c>
      <c r="B55" s="8">
        <v>145576.29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145576.29</v>
      </c>
    </row>
    <row r="56" spans="1:11" ht="16.5" customHeight="1">
      <c r="A56" s="7" t="s">
        <v>4</v>
      </c>
      <c r="B56" s="6">
        <v>0</v>
      </c>
      <c r="C56" s="8">
        <v>1130376.82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1130376.82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1315566.84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1315566.84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755517.25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755517.25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847572.96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847572.96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918547.76</v>
      </c>
      <c r="H60" s="6">
        <v>0</v>
      </c>
      <c r="I60" s="6">
        <v>0</v>
      </c>
      <c r="J60" s="6">
        <v>0</v>
      </c>
      <c r="K60" s="5">
        <f t="shared" si="14"/>
        <v>918547.76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835606.02</v>
      </c>
      <c r="I61" s="6">
        <v>0</v>
      </c>
      <c r="J61" s="6">
        <v>0</v>
      </c>
      <c r="K61" s="5">
        <f t="shared" si="14"/>
        <v>835606.02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404889.46</v>
      </c>
      <c r="J63" s="6">
        <v>0</v>
      </c>
      <c r="K63" s="5">
        <f t="shared" si="14"/>
        <v>404889.46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712046.97</v>
      </c>
      <c r="J64" s="6">
        <v>0</v>
      </c>
      <c r="K64" s="5">
        <f t="shared" si="14"/>
        <v>712046.97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423046.82</v>
      </c>
      <c r="K65" s="5">
        <f t="shared" si="14"/>
        <v>423046.82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2021-05-27T18:21:53Z</dcterms:modified>
  <cp:category/>
  <cp:version/>
  <cp:contentType/>
  <cp:contentStatus/>
</cp:coreProperties>
</file>