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<sst xmlns="http://schemas.openxmlformats.org/spreadsheetml/2006/main" count="74" uniqueCount="73">
  <si>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</si>
  <si>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</si>
  <si>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</si>
  <si>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</si>
  <si>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</si>
  <si>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</si>
  <si>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</si>
  <si>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</si>
  <si>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</si>
  <si>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</si>
  <si>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</si>
  <si>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</si>
  <si>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</si>
  <si>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</si>
  <si>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</si>
  <si>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</si>
  <si>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</si>
  <si>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</si>
  <si>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</si>
  <si>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</si>
  <si>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</si>
  <si>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</si>
  <si>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</si>
  <si>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</si>
  <si>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</si>
  <si>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</si>
  <si>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</si>
  <si>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</si>
  <si>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</si>
  <si>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</si>
  <si>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</si>
  <si>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</si>
  <si>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</si>
  <si>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</si>
  <si>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</si>
  <si>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</si>
  <si>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</si>
  <si>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</si>
  <si>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</si>
  <si>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</si>
  <si>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</si>
  <si>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</si>
  <si>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</si>
  <si>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</si>
  <si>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</si>
  <si>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</si>
  <si>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</si>
  <si>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</si>
  <si>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</si>
  <si>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</si>
  <si>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</si>
  <si>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</si>
  <si>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</si>
  <si>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</si>
  <si>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</si>
  <si>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</si>
  <si>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</si>
  <si>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</si>
  <si>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</si>
  <si>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</si>
  <si>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</si>
  <si>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</si>
  <si>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</si>
  <si>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</si>
  <si>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</si>
  <si>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</si>
  <si>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</si>
  <si>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</si>
  <si>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</si>
  <si>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</si>
  <si>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</si>
  <si>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</si>
  <si>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23/05/21 - VENCIMENTO 28/05/21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</si>
</sst>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64221</v>
      </c>
      <c r="C7" s="47">
        <f t="shared" si="0"/>
        <v>49801</v>
      </c>
      <c r="D7" s="47">
        <f t="shared" si="0"/>
        <v>77626</v>
      </c>
      <c r="E7" s="47">
        <f t="shared" si="0"/>
        <v>36664</v>
      </c>
      <c r="F7" s="47">
        <f t="shared" si="0"/>
        <v>53523</v>
      </c>
      <c r="G7" s="47">
        <f t="shared" si="0"/>
        <v>58666</v>
      </c>
      <c r="H7" s="47">
        <f t="shared" si="0"/>
        <v>71934</v>
      </c>
      <c r="I7" s="47">
        <f t="shared" si="0"/>
        <v>87469</v>
      </c>
      <c r="J7" s="47">
        <f t="shared" si="0"/>
        <v>18949</v>
      </c>
      <c r="K7" s="47">
        <f t="shared" si="0"/>
        <v>518853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5210</v>
      </c>
      <c r="C8" s="45">
        <f t="shared" si="1"/>
        <v>4927</v>
      </c>
      <c r="D8" s="45">
        <f t="shared" si="1"/>
        <v>6691</v>
      </c>
      <c r="E8" s="45">
        <f t="shared" si="1"/>
        <v>3384</v>
      </c>
      <c r="F8" s="45">
        <f t="shared" si="1"/>
        <v>4318</v>
      </c>
      <c r="G8" s="45">
        <f t="shared" si="1"/>
        <v>3083</v>
      </c>
      <c r="H8" s="45">
        <f t="shared" si="1"/>
        <v>3031</v>
      </c>
      <c r="I8" s="45">
        <f t="shared" si="1"/>
        <v>6302</v>
      </c>
      <c r="J8" s="45">
        <f t="shared" si="1"/>
        <v>609</v>
      </c>
      <c r="K8" s="38">
        <f>SUM(B8:J8)</f>
        <v>37555</v>
      </c>
      <c r="L8"/>
      <c r="M8"/>
      <c r="N8"/>
    </row>
    <row r="9" spans="1:14" ht="16.5" customHeight="1">
      <c r="A9" s="22" t="s">
        <v>35</v>
      </c>
      <c r="B9" s="45">
        <v>5204</v>
      </c>
      <c r="C9" s="45">
        <v>4927</v>
      </c>
      <c r="D9" s="45">
        <v>6691</v>
      </c>
      <c r="E9" s="45">
        <v>3377</v>
      </c>
      <c r="F9" s="45">
        <v>4315</v>
      </c>
      <c r="G9" s="45">
        <v>3082</v>
      </c>
      <c r="H9" s="45">
        <v>3031</v>
      </c>
      <c r="I9" s="45">
        <v>6298</v>
      </c>
      <c r="J9" s="45">
        <v>609</v>
      </c>
      <c r="K9" s="38">
        <f>SUM(B9:J9)</f>
        <v>37534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0</v>
      </c>
      <c r="D10" s="45">
        <v>0</v>
      </c>
      <c r="E10" s="45">
        <v>7</v>
      </c>
      <c r="F10" s="45">
        <v>3</v>
      </c>
      <c r="G10" s="45">
        <v>1</v>
      </c>
      <c r="H10" s="45">
        <v>0</v>
      </c>
      <c r="I10" s="45">
        <v>4</v>
      </c>
      <c r="J10" s="45">
        <v>0</v>
      </c>
      <c r="K10" s="38">
        <f>SUM(B10:J10)</f>
        <v>21</v>
      </c>
      <c r="L10"/>
      <c r="M10"/>
      <c r="N10"/>
    </row>
    <row r="11" spans="1:14" ht="16.5" customHeight="1">
      <c r="A11" s="44" t="s">
        <v>33</v>
      </c>
      <c r="B11" s="43">
        <v>59011</v>
      </c>
      <c r="C11" s="43">
        <v>44874</v>
      </c>
      <c r="D11" s="43">
        <v>70935</v>
      </c>
      <c r="E11" s="43">
        <v>33280</v>
      </c>
      <c r="F11" s="43">
        <v>49205</v>
      </c>
      <c r="G11" s="43">
        <v>55583</v>
      </c>
      <c r="H11" s="43">
        <v>68903</v>
      </c>
      <c r="I11" s="43">
        <v>81167</v>
      </c>
      <c r="J11" s="43">
        <v>18340</v>
      </c>
      <c r="K11" s="38">
        <f>SUM(B11:J11)</f>
        <v>481298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1.490865150746488</v>
      </c>
      <c r="C15" s="39">
        <v>1.584266961686269</v>
      </c>
      <c r="D15" s="39">
        <v>1.233327214339555</v>
      </c>
      <c r="E15" s="39">
        <v>1.555429633945314</v>
      </c>
      <c r="F15" s="39">
        <v>1.400362729000486</v>
      </c>
      <c r="G15" s="39">
        <v>1.364728645650288</v>
      </c>
      <c r="H15" s="39">
        <v>1.318140434580398</v>
      </c>
      <c r="I15" s="39">
        <v>1.353037593955389</v>
      </c>
      <c r="J15" s="39">
        <v>1.406839644751486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335266.92</v>
      </c>
      <c r="C17" s="36">
        <f aca="true" t="shared" si="2" ref="C17:J17">C18+C19+C20+C21+C22+C23+C24</f>
        <v>308529.16</v>
      </c>
      <c r="D17" s="36">
        <f t="shared" si="2"/>
        <v>401026.85000000003</v>
      </c>
      <c r="E17" s="36">
        <f t="shared" si="2"/>
        <v>215954.02000000002</v>
      </c>
      <c r="F17" s="36">
        <f t="shared" si="2"/>
        <v>294418.35</v>
      </c>
      <c r="G17" s="36">
        <f t="shared" si="2"/>
        <v>310742.13</v>
      </c>
      <c r="H17" s="36">
        <f t="shared" si="2"/>
        <v>293150.14</v>
      </c>
      <c r="I17" s="36">
        <f t="shared" si="2"/>
        <v>386325.52</v>
      </c>
      <c r="J17" s="36">
        <f t="shared" si="2"/>
        <v>92363.05999999998</v>
      </c>
      <c r="K17" s="36">
        <f aca="true" t="shared" si="3" ref="K17:K24">SUM(B17:J17)</f>
        <v>2637776.15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215564.21</v>
      </c>
      <c r="C18" s="30">
        <f t="shared" si="4"/>
        <v>183496.76</v>
      </c>
      <c r="D18" s="30">
        <f t="shared" si="4"/>
        <v>316830.52</v>
      </c>
      <c r="E18" s="30">
        <f t="shared" si="4"/>
        <v>130281.86</v>
      </c>
      <c r="F18" s="30">
        <f t="shared" si="4"/>
        <v>201128.73</v>
      </c>
      <c r="G18" s="30">
        <f t="shared" si="4"/>
        <v>222901.47</v>
      </c>
      <c r="H18" s="30">
        <f t="shared" si="4"/>
        <v>217866.51</v>
      </c>
      <c r="I18" s="30">
        <f t="shared" si="4"/>
        <v>267418.97</v>
      </c>
      <c r="J18" s="30">
        <f t="shared" si="4"/>
        <v>65637.44</v>
      </c>
      <c r="K18" s="30">
        <f t="shared" si="3"/>
        <v>1821126.47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105812.96</v>
      </c>
      <c r="C19" s="30">
        <f t="shared" si="5"/>
        <v>107211.09</v>
      </c>
      <c r="D19" s="30">
        <f t="shared" si="5"/>
        <v>73925.18</v>
      </c>
      <c r="E19" s="30">
        <f t="shared" si="5"/>
        <v>72362.41</v>
      </c>
      <c r="F19" s="30">
        <f t="shared" si="5"/>
        <v>80524.45</v>
      </c>
      <c r="G19" s="30">
        <f t="shared" si="5"/>
        <v>81298.55</v>
      </c>
      <c r="H19" s="30">
        <f t="shared" si="5"/>
        <v>69312.15</v>
      </c>
      <c r="I19" s="30">
        <f t="shared" si="5"/>
        <v>94408.95</v>
      </c>
      <c r="J19" s="30">
        <f t="shared" si="5"/>
        <v>26703.91</v>
      </c>
      <c r="K19" s="30">
        <f t="shared" si="3"/>
        <v>711559.65</v>
      </c>
      <c r="L19"/>
      <c r="M19"/>
      <c r="N19"/>
    </row>
    <row r="20" spans="1:14" ht="16.5" customHeight="1">
      <c r="A20" s="18" t="s">
        <v>28</v>
      </c>
      <c r="B20" s="30">
        <v>12548.52</v>
      </c>
      <c r="C20" s="30">
        <v>15138.85</v>
      </c>
      <c r="D20" s="30">
        <v>10827.84</v>
      </c>
      <c r="E20" s="30">
        <v>10627.29</v>
      </c>
      <c r="F20" s="30">
        <v>11423.94</v>
      </c>
      <c r="G20" s="30">
        <v>5967.94</v>
      </c>
      <c r="H20" s="30">
        <v>11539.47</v>
      </c>
      <c r="I20" s="30">
        <v>21815.14</v>
      </c>
      <c r="J20" s="30">
        <v>5292.68</v>
      </c>
      <c r="K20" s="30">
        <f t="shared" si="3"/>
        <v>105181.67000000001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0</v>
      </c>
      <c r="G22" s="30">
        <v>0</v>
      </c>
      <c r="H22" s="30">
        <v>-8045.03</v>
      </c>
      <c r="I22" s="30">
        <v>0</v>
      </c>
      <c r="J22" s="30">
        <v>-6327.38</v>
      </c>
      <c r="K22" s="30">
        <f t="shared" si="3"/>
        <v>-18952.79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-767.06</v>
      </c>
      <c r="H23" s="30">
        <v>-205.42</v>
      </c>
      <c r="I23" s="30">
        <v>0</v>
      </c>
      <c r="J23" s="30">
        <v>-284.82</v>
      </c>
      <c r="K23" s="30">
        <f t="shared" si="3"/>
        <v>-1257.3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-22897.6</v>
      </c>
      <c r="C27" s="30">
        <f t="shared" si="6"/>
        <v>-21678.8</v>
      </c>
      <c r="D27" s="30">
        <f t="shared" si="6"/>
        <v>-47937</v>
      </c>
      <c r="E27" s="30">
        <f t="shared" si="6"/>
        <v>-14858.8</v>
      </c>
      <c r="F27" s="30">
        <f t="shared" si="6"/>
        <v>-18986</v>
      </c>
      <c r="G27" s="30">
        <f t="shared" si="6"/>
        <v>-13560.8</v>
      </c>
      <c r="H27" s="30">
        <f t="shared" si="6"/>
        <v>-13336.4</v>
      </c>
      <c r="I27" s="30">
        <f t="shared" si="6"/>
        <v>-27711.2</v>
      </c>
      <c r="J27" s="30">
        <f t="shared" si="6"/>
        <v>-8034.27</v>
      </c>
      <c r="K27" s="30">
        <f aca="true" t="shared" si="7" ref="K27:K35">SUM(B27:J27)</f>
        <v>-189000.87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-22897.6</v>
      </c>
      <c r="C28" s="30">
        <f t="shared" si="8"/>
        <v>-21678.8</v>
      </c>
      <c r="D28" s="30">
        <f t="shared" si="8"/>
        <v>-29440.4</v>
      </c>
      <c r="E28" s="30">
        <f t="shared" si="8"/>
        <v>-14858.8</v>
      </c>
      <c r="F28" s="30">
        <f t="shared" si="8"/>
        <v>-18986</v>
      </c>
      <c r="G28" s="30">
        <f t="shared" si="8"/>
        <v>-13560.8</v>
      </c>
      <c r="H28" s="30">
        <f t="shared" si="8"/>
        <v>-13336.4</v>
      </c>
      <c r="I28" s="30">
        <f t="shared" si="8"/>
        <v>-27711.2</v>
      </c>
      <c r="J28" s="30">
        <f t="shared" si="8"/>
        <v>-2679.6</v>
      </c>
      <c r="K28" s="30">
        <f t="shared" si="7"/>
        <v>-165149.6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-22897.6</v>
      </c>
      <c r="C29" s="30">
        <f aca="true" t="shared" si="9" ref="C29:J29">-ROUND((C9)*$E$3,2)</f>
        <v>-21678.8</v>
      </c>
      <c r="D29" s="30">
        <f t="shared" si="9"/>
        <v>-29440.4</v>
      </c>
      <c r="E29" s="30">
        <f t="shared" si="9"/>
        <v>-14858.8</v>
      </c>
      <c r="F29" s="30">
        <f t="shared" si="9"/>
        <v>-18986</v>
      </c>
      <c r="G29" s="30">
        <f t="shared" si="9"/>
        <v>-13560.8</v>
      </c>
      <c r="H29" s="30">
        <f t="shared" si="9"/>
        <v>-13336.4</v>
      </c>
      <c r="I29" s="30">
        <f t="shared" si="9"/>
        <v>-27711.2</v>
      </c>
      <c r="J29" s="30">
        <f t="shared" si="9"/>
        <v>-2679.6</v>
      </c>
      <c r="K29" s="30">
        <f t="shared" si="7"/>
        <v>-165149.6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312369.32</v>
      </c>
      <c r="C47" s="27">
        <f aca="true" t="shared" si="11" ref="C47:J47">IF(C17+C27+C48&lt;0,0,C17+C27+C48)</f>
        <v>286850.36</v>
      </c>
      <c r="D47" s="27">
        <f t="shared" si="11"/>
        <v>353089.85000000003</v>
      </c>
      <c r="E47" s="27">
        <f t="shared" si="11"/>
        <v>201095.22000000003</v>
      </c>
      <c r="F47" s="27">
        <f t="shared" si="11"/>
        <v>275432.35</v>
      </c>
      <c r="G47" s="27">
        <f t="shared" si="11"/>
        <v>297181.33</v>
      </c>
      <c r="H47" s="27">
        <f t="shared" si="11"/>
        <v>279813.74</v>
      </c>
      <c r="I47" s="27">
        <f t="shared" si="11"/>
        <v>358614.32</v>
      </c>
      <c r="J47" s="27">
        <f t="shared" si="11"/>
        <v>84328.78999999998</v>
      </c>
      <c r="K47" s="20">
        <f>SUM(B47:J47)</f>
        <v>2448775.2800000003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312369.32</v>
      </c>
      <c r="C53" s="10">
        <f t="shared" si="13"/>
        <v>286850.37</v>
      </c>
      <c r="D53" s="10">
        <f t="shared" si="13"/>
        <v>353089.86</v>
      </c>
      <c r="E53" s="10">
        <f t="shared" si="13"/>
        <v>201095.21</v>
      </c>
      <c r="F53" s="10">
        <f t="shared" si="13"/>
        <v>275432.35</v>
      </c>
      <c r="G53" s="10">
        <f t="shared" si="13"/>
        <v>297181.33</v>
      </c>
      <c r="H53" s="10">
        <f t="shared" si="13"/>
        <v>279813.73</v>
      </c>
      <c r="I53" s="10">
        <f>SUM(I54:I66)</f>
        <v>358614.32</v>
      </c>
      <c r="J53" s="10">
        <f t="shared" si="13"/>
        <v>84328.79</v>
      </c>
      <c r="K53" s="5">
        <f>SUM(K54:K66)</f>
        <v>2448775.2800000003</v>
      </c>
      <c r="L53" s="9"/>
    </row>
    <row r="54" spans="1:11" ht="16.5" customHeight="1">
      <c r="A54" s="7" t="s">
        <v>60</v>
      </c>
      <c r="B54" s="8">
        <v>272729.65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272729.65</v>
      </c>
    </row>
    <row r="55" spans="1:11" ht="16.5" customHeight="1">
      <c r="A55" s="7" t="s">
        <v>61</v>
      </c>
      <c r="B55" s="8">
        <v>39639.67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39639.67</v>
      </c>
    </row>
    <row r="56" spans="1:11" ht="16.5" customHeight="1">
      <c r="A56" s="7" t="s">
        <v>4</v>
      </c>
      <c r="B56" s="6">
        <v>0</v>
      </c>
      <c r="C56" s="8">
        <v>286850.37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286850.37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353089.86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353089.86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201095.21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201095.21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275432.35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275432.35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297181.33</v>
      </c>
      <c r="H60" s="6">
        <v>0</v>
      </c>
      <c r="I60" s="6">
        <v>0</v>
      </c>
      <c r="J60" s="6">
        <v>0</v>
      </c>
      <c r="K60" s="5">
        <f t="shared" si="14"/>
        <v>297181.33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279813.73</v>
      </c>
      <c r="I61" s="6">
        <v>0</v>
      </c>
      <c r="J61" s="6">
        <v>0</v>
      </c>
      <c r="K61" s="5">
        <f t="shared" si="14"/>
        <v>279813.73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121928.87</v>
      </c>
      <c r="J63" s="6">
        <v>0</v>
      </c>
      <c r="K63" s="5">
        <f t="shared" si="14"/>
        <v>121928.87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236685.45</v>
      </c>
      <c r="J64" s="6">
        <v>0</v>
      </c>
      <c r="K64" s="5">
        <f t="shared" si="14"/>
        <v>236685.45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84328.79</v>
      </c>
      <c r="K65" s="5">
        <f t="shared" si="14"/>
        <v>84328.79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2021-05-27T18:23:50Z</dcterms:modified>
  <cp:category/>
  <cp:version/>
  <cp:contentType/>
  <cp:contentStatus/>
</cp:coreProperties>
</file>