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<sst xmlns="http://schemas.openxmlformats.org/spreadsheetml/2006/main" count="74" uniqueCount="73">
  <si>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</si>
  <si>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</si>
  <si>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</si>
  <si>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</si>
  <si>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</si>
  <si>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</si>
  <si>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</si>
  <si>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</si>
  <si>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</si>
  <si>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</si>
  <si>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</si>
  <si>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</si>
  <si>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</si>
  <si>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</si>
  <si>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</si>
  <si>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</si>
  <si>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</si>
  <si>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</si>
  <si>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</si>
  <si>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</si>
  <si>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</si>
  <si>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</si>
  <si>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</si>
  <si>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</si>
  <si>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</si>
  <si>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</si>
  <si>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</si>
  <si>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</si>
  <si>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</si>
  <si>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</si>
  <si>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</si>
  <si>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</si>
  <si>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</si>
  <si>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</si>
  <si>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</si>
  <si>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</si>
  <si>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</si>
  <si>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</si>
  <si>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</si>
  <si>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</si>
  <si>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</si>
  <si>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</si>
  <si>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</si>
  <si>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</si>
  <si>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</si>
  <si>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</si>
  <si>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</si>
  <si>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</si>
  <si>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</si>
  <si>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</si>
  <si>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</si>
  <si>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</si>
  <si>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</si>
  <si>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</si>
  <si>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</si>
  <si>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</si>
  <si>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</si>
  <si>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</si>
  <si>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</si>
  <si>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</si>
  <si>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</si>
  <si>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</si>
  <si>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</si>
  <si>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</si>
  <si>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</si>
  <si>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</si>
  <si>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</si>
  <si>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</si>
  <si>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</si>
  <si>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</si>
  <si>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</si>
  <si>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</si>
  <si>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27/05/21 - VENCIMENTO 04/06/21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</si>
</sst>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234656</v>
      </c>
      <c r="C7" s="47">
        <f t="shared" si="0"/>
        <v>200947</v>
      </c>
      <c r="D7" s="47">
        <f t="shared" si="0"/>
        <v>268301</v>
      </c>
      <c r="E7" s="47">
        <f t="shared" si="0"/>
        <v>136917</v>
      </c>
      <c r="F7" s="47">
        <f t="shared" si="0"/>
        <v>159586</v>
      </c>
      <c r="G7" s="47">
        <f t="shared" si="0"/>
        <v>180228</v>
      </c>
      <c r="H7" s="47">
        <f t="shared" si="0"/>
        <v>206117</v>
      </c>
      <c r="I7" s="47">
        <f t="shared" si="0"/>
        <v>269527</v>
      </c>
      <c r="J7" s="47">
        <f t="shared" si="0"/>
        <v>83082</v>
      </c>
      <c r="K7" s="47">
        <f t="shared" si="0"/>
        <v>1739361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14025</v>
      </c>
      <c r="C8" s="45">
        <f t="shared" si="1"/>
        <v>13593</v>
      </c>
      <c r="D8" s="45">
        <f t="shared" si="1"/>
        <v>14823</v>
      </c>
      <c r="E8" s="45">
        <f t="shared" si="1"/>
        <v>8695</v>
      </c>
      <c r="F8" s="45">
        <f t="shared" si="1"/>
        <v>10391</v>
      </c>
      <c r="G8" s="45">
        <f t="shared" si="1"/>
        <v>6402</v>
      </c>
      <c r="H8" s="45">
        <f t="shared" si="1"/>
        <v>5470</v>
      </c>
      <c r="I8" s="45">
        <f t="shared" si="1"/>
        <v>14148</v>
      </c>
      <c r="J8" s="45">
        <f t="shared" si="1"/>
        <v>2407</v>
      </c>
      <c r="K8" s="38">
        <f>SUM(B8:J8)</f>
        <v>89954</v>
      </c>
      <c r="L8"/>
      <c r="M8"/>
      <c r="N8"/>
    </row>
    <row r="9" spans="1:14" ht="16.5" customHeight="1">
      <c r="A9" s="22" t="s">
        <v>35</v>
      </c>
      <c r="B9" s="45">
        <v>14009</v>
      </c>
      <c r="C9" s="45">
        <v>13592</v>
      </c>
      <c r="D9" s="45">
        <v>14820</v>
      </c>
      <c r="E9" s="45">
        <v>8664</v>
      </c>
      <c r="F9" s="45">
        <v>10388</v>
      </c>
      <c r="G9" s="45">
        <v>6398</v>
      </c>
      <c r="H9" s="45">
        <v>5470</v>
      </c>
      <c r="I9" s="45">
        <v>14122</v>
      </c>
      <c r="J9" s="45">
        <v>2407</v>
      </c>
      <c r="K9" s="38">
        <f>SUM(B9:J9)</f>
        <v>89870</v>
      </c>
      <c r="L9"/>
      <c r="M9"/>
      <c r="N9"/>
    </row>
    <row r="10" spans="1:14" ht="16.5" customHeight="1">
      <c r="A10" s="22" t="s">
        <v>34</v>
      </c>
      <c r="B10" s="45">
        <v>16</v>
      </c>
      <c r="C10" s="45">
        <v>1</v>
      </c>
      <c r="D10" s="45">
        <v>3</v>
      </c>
      <c r="E10" s="45">
        <v>31</v>
      </c>
      <c r="F10" s="45">
        <v>3</v>
      </c>
      <c r="G10" s="45">
        <v>4</v>
      </c>
      <c r="H10" s="45">
        <v>0</v>
      </c>
      <c r="I10" s="45">
        <v>26</v>
      </c>
      <c r="J10" s="45">
        <v>0</v>
      </c>
      <c r="K10" s="38">
        <f>SUM(B10:J10)</f>
        <v>84</v>
      </c>
      <c r="L10"/>
      <c r="M10"/>
      <c r="N10"/>
    </row>
    <row r="11" spans="1:14" ht="16.5" customHeight="1">
      <c r="A11" s="44" t="s">
        <v>33</v>
      </c>
      <c r="B11" s="43">
        <v>220631</v>
      </c>
      <c r="C11" s="43">
        <v>187354</v>
      </c>
      <c r="D11" s="43">
        <v>253478</v>
      </c>
      <c r="E11" s="43">
        <v>128222</v>
      </c>
      <c r="F11" s="43">
        <v>149195</v>
      </c>
      <c r="G11" s="43">
        <v>173826</v>
      </c>
      <c r="H11" s="43">
        <v>200647</v>
      </c>
      <c r="I11" s="43">
        <v>255379</v>
      </c>
      <c r="J11" s="43">
        <v>80675</v>
      </c>
      <c r="K11" s="38">
        <f>SUM(B11:J11)</f>
        <v>1649407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1.585571822350786</v>
      </c>
      <c r="C15" s="39">
        <v>1.596133780460247</v>
      </c>
      <c r="D15" s="39">
        <v>1.271306364555849</v>
      </c>
      <c r="E15" s="39">
        <v>1.689617043641812</v>
      </c>
      <c r="F15" s="39">
        <v>1.453183435928837</v>
      </c>
      <c r="G15" s="39">
        <v>1.419648030897274</v>
      </c>
      <c r="H15" s="39">
        <v>1.379582539605454</v>
      </c>
      <c r="I15" s="39">
        <v>1.40571585603731</v>
      </c>
      <c r="J15" s="39">
        <v>1.533904204029656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1281426.94</v>
      </c>
      <c r="C17" s="36">
        <f aca="true" t="shared" si="2" ref="C17:J17">C18+C19+C20+C21+C22+C23+C24</f>
        <v>1210024.84</v>
      </c>
      <c r="D17" s="36">
        <f t="shared" si="2"/>
        <v>1412086.13</v>
      </c>
      <c r="E17" s="36">
        <f t="shared" si="2"/>
        <v>845245.4799999999</v>
      </c>
      <c r="F17" s="36">
        <f t="shared" si="2"/>
        <v>893963.37</v>
      </c>
      <c r="G17" s="36">
        <f t="shared" si="2"/>
        <v>990706.5100000001</v>
      </c>
      <c r="H17" s="36">
        <f t="shared" si="2"/>
        <v>878333.3699999999</v>
      </c>
      <c r="I17" s="36">
        <f t="shared" si="2"/>
        <v>1202462.6600000001</v>
      </c>
      <c r="J17" s="36">
        <f t="shared" si="2"/>
        <v>447138.79999999993</v>
      </c>
      <c r="K17" s="36">
        <f aca="true" t="shared" si="3" ref="K17:K24">SUM(B17:J17)</f>
        <v>9161388.100000001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787646.33</v>
      </c>
      <c r="C18" s="30">
        <f t="shared" si="4"/>
        <v>740409.32</v>
      </c>
      <c r="D18" s="30">
        <f t="shared" si="4"/>
        <v>1095070.53</v>
      </c>
      <c r="E18" s="30">
        <f t="shared" si="4"/>
        <v>486520.87</v>
      </c>
      <c r="F18" s="30">
        <f t="shared" si="4"/>
        <v>599692.27</v>
      </c>
      <c r="G18" s="30">
        <f t="shared" si="4"/>
        <v>684776.29</v>
      </c>
      <c r="H18" s="30">
        <f t="shared" si="4"/>
        <v>624266.56</v>
      </c>
      <c r="I18" s="30">
        <f t="shared" si="4"/>
        <v>824024.9</v>
      </c>
      <c r="J18" s="30">
        <f t="shared" si="4"/>
        <v>287787.74</v>
      </c>
      <c r="K18" s="30">
        <f t="shared" si="3"/>
        <v>6130194.8100000005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461223.5</v>
      </c>
      <c r="C19" s="30">
        <f t="shared" si="5"/>
        <v>441383.01</v>
      </c>
      <c r="D19" s="30">
        <f t="shared" si="5"/>
        <v>297099.6</v>
      </c>
      <c r="E19" s="30">
        <f t="shared" si="5"/>
        <v>335513.08</v>
      </c>
      <c r="F19" s="30">
        <f t="shared" si="5"/>
        <v>271770.6</v>
      </c>
      <c r="G19" s="30">
        <f t="shared" si="5"/>
        <v>287365.02</v>
      </c>
      <c r="H19" s="30">
        <f t="shared" si="5"/>
        <v>236960.69</v>
      </c>
      <c r="I19" s="30">
        <f t="shared" si="5"/>
        <v>334319.97</v>
      </c>
      <c r="J19" s="30">
        <f t="shared" si="5"/>
        <v>153651.08</v>
      </c>
      <c r="K19" s="30">
        <f t="shared" si="3"/>
        <v>2819286.55</v>
      </c>
      <c r="L19"/>
      <c r="M19"/>
      <c r="N19"/>
    </row>
    <row r="20" spans="1:14" ht="16.5" customHeight="1">
      <c r="A20" s="18" t="s">
        <v>28</v>
      </c>
      <c r="B20" s="30">
        <v>31215.88</v>
      </c>
      <c r="C20" s="30">
        <v>25550.05</v>
      </c>
      <c r="D20" s="30">
        <v>20472.69</v>
      </c>
      <c r="E20" s="30">
        <v>20529.07</v>
      </c>
      <c r="F20" s="30">
        <v>21159.27</v>
      </c>
      <c r="G20" s="30">
        <v>17333.55</v>
      </c>
      <c r="H20" s="30">
        <v>22468.69</v>
      </c>
      <c r="I20" s="30">
        <v>41435.33</v>
      </c>
      <c r="J20" s="30">
        <v>10686.13</v>
      </c>
      <c r="K20" s="30">
        <f t="shared" si="3"/>
        <v>210850.66000000003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-4580.38</v>
      </c>
      <c r="E22" s="30">
        <v>0</v>
      </c>
      <c r="F22" s="30">
        <v>0</v>
      </c>
      <c r="G22" s="30">
        <v>0</v>
      </c>
      <c r="H22" s="30">
        <v>-8045.03</v>
      </c>
      <c r="I22" s="30">
        <v>0</v>
      </c>
      <c r="J22" s="30">
        <v>-6327.38</v>
      </c>
      <c r="K22" s="30">
        <f t="shared" si="3"/>
        <v>-18952.79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-109.58</v>
      </c>
      <c r="H23" s="30">
        <v>0</v>
      </c>
      <c r="I23" s="30">
        <v>0</v>
      </c>
      <c r="J23" s="30">
        <v>0</v>
      </c>
      <c r="K23" s="30">
        <f t="shared" si="3"/>
        <v>-109.58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-130777.55</v>
      </c>
      <c r="C27" s="30">
        <f t="shared" si="6"/>
        <v>-66495.7</v>
      </c>
      <c r="D27" s="30">
        <f t="shared" si="6"/>
        <v>-104089.70000000001</v>
      </c>
      <c r="E27" s="30">
        <f t="shared" si="6"/>
        <v>-114984.78</v>
      </c>
      <c r="F27" s="30">
        <f t="shared" si="6"/>
        <v>-45707.2</v>
      </c>
      <c r="G27" s="30">
        <f t="shared" si="6"/>
        <v>-97889.48</v>
      </c>
      <c r="H27" s="30">
        <f t="shared" si="6"/>
        <v>-43110.67</v>
      </c>
      <c r="I27" s="30">
        <f t="shared" si="6"/>
        <v>-91854.05</v>
      </c>
      <c r="J27" s="30">
        <f t="shared" si="6"/>
        <v>-25113.35</v>
      </c>
      <c r="K27" s="30">
        <f aca="true" t="shared" si="7" ref="K27:K35">SUM(B27:J27)</f>
        <v>-720022.4800000001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-130777.55</v>
      </c>
      <c r="C28" s="30">
        <f t="shared" si="8"/>
        <v>-66495.7</v>
      </c>
      <c r="D28" s="30">
        <f t="shared" si="8"/>
        <v>-85593.1</v>
      </c>
      <c r="E28" s="30">
        <f t="shared" si="8"/>
        <v>-114984.78</v>
      </c>
      <c r="F28" s="30">
        <f t="shared" si="8"/>
        <v>-45707.2</v>
      </c>
      <c r="G28" s="30">
        <f t="shared" si="8"/>
        <v>-97889.48</v>
      </c>
      <c r="H28" s="30">
        <f t="shared" si="8"/>
        <v>-43110.67</v>
      </c>
      <c r="I28" s="30">
        <f t="shared" si="8"/>
        <v>-91854.05</v>
      </c>
      <c r="J28" s="30">
        <f t="shared" si="8"/>
        <v>-19758.68</v>
      </c>
      <c r="K28" s="30">
        <f t="shared" si="7"/>
        <v>-696171.2100000002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-61639.6</v>
      </c>
      <c r="C29" s="30">
        <f aca="true" t="shared" si="9" ref="C29:J29">-ROUND((C9)*$E$3,2)</f>
        <v>-59804.8</v>
      </c>
      <c r="D29" s="30">
        <f t="shared" si="9"/>
        <v>-65208</v>
      </c>
      <c r="E29" s="30">
        <f t="shared" si="9"/>
        <v>-38121.6</v>
      </c>
      <c r="F29" s="30">
        <f t="shared" si="9"/>
        <v>-45707.2</v>
      </c>
      <c r="G29" s="30">
        <f t="shared" si="9"/>
        <v>-28151.2</v>
      </c>
      <c r="H29" s="30">
        <f t="shared" si="9"/>
        <v>-24068</v>
      </c>
      <c r="I29" s="30">
        <f t="shared" si="9"/>
        <v>-62136.8</v>
      </c>
      <c r="J29" s="30">
        <f t="shared" si="9"/>
        <v>-10590.8</v>
      </c>
      <c r="K29" s="30">
        <f t="shared" si="7"/>
        <v>-395428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-1786.4</v>
      </c>
      <c r="C31" s="30">
        <v>-616</v>
      </c>
      <c r="D31" s="30">
        <v>-800.8</v>
      </c>
      <c r="E31" s="30">
        <v>-831.6</v>
      </c>
      <c r="F31" s="26">
        <v>0</v>
      </c>
      <c r="G31" s="30">
        <v>-492.8</v>
      </c>
      <c r="H31" s="30">
        <v>-80.37</v>
      </c>
      <c r="I31" s="30">
        <v>-125.43</v>
      </c>
      <c r="J31" s="30">
        <v>-38.69</v>
      </c>
      <c r="K31" s="30">
        <f t="shared" si="7"/>
        <v>-4772.089999999999</v>
      </c>
      <c r="L31"/>
      <c r="M31"/>
      <c r="N31"/>
    </row>
    <row r="32" spans="1:14" ht="16.5" customHeight="1">
      <c r="A32" s="25" t="s">
        <v>21</v>
      </c>
      <c r="B32" s="30">
        <v>-67351.55</v>
      </c>
      <c r="C32" s="30">
        <v>-6074.9</v>
      </c>
      <c r="D32" s="30">
        <v>-19584.3</v>
      </c>
      <c r="E32" s="30">
        <v>-76031.58</v>
      </c>
      <c r="F32" s="26">
        <v>0</v>
      </c>
      <c r="G32" s="30">
        <v>-69245.48</v>
      </c>
      <c r="H32" s="30">
        <v>-18962.3</v>
      </c>
      <c r="I32" s="30">
        <v>-29591.82</v>
      </c>
      <c r="J32" s="30">
        <v>-9129.19</v>
      </c>
      <c r="K32" s="30">
        <f t="shared" si="7"/>
        <v>-295971.12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1150649.39</v>
      </c>
      <c r="C47" s="27">
        <f aca="true" t="shared" si="11" ref="C47:J47">IF(C17+C27+C48&lt;0,0,C17+C27+C48)</f>
        <v>1143529.1400000001</v>
      </c>
      <c r="D47" s="27">
        <f t="shared" si="11"/>
        <v>1307996.43</v>
      </c>
      <c r="E47" s="27">
        <f t="shared" si="11"/>
        <v>730260.6999999998</v>
      </c>
      <c r="F47" s="27">
        <f t="shared" si="11"/>
        <v>848256.17</v>
      </c>
      <c r="G47" s="27">
        <f t="shared" si="11"/>
        <v>892817.0300000001</v>
      </c>
      <c r="H47" s="27">
        <f t="shared" si="11"/>
        <v>835222.6999999998</v>
      </c>
      <c r="I47" s="27">
        <f t="shared" si="11"/>
        <v>1110608.61</v>
      </c>
      <c r="J47" s="27">
        <f t="shared" si="11"/>
        <v>422025.44999999995</v>
      </c>
      <c r="K47" s="20">
        <f>SUM(B47:J47)</f>
        <v>8441365.620000001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1150649.38</v>
      </c>
      <c r="C53" s="10">
        <f t="shared" si="13"/>
        <v>1143529.13</v>
      </c>
      <c r="D53" s="10">
        <f t="shared" si="13"/>
        <v>1307996.44</v>
      </c>
      <c r="E53" s="10">
        <f t="shared" si="13"/>
        <v>730260.7</v>
      </c>
      <c r="F53" s="10">
        <f t="shared" si="13"/>
        <v>848256.17</v>
      </c>
      <c r="G53" s="10">
        <f t="shared" si="13"/>
        <v>892817.03</v>
      </c>
      <c r="H53" s="10">
        <f t="shared" si="13"/>
        <v>835222.69</v>
      </c>
      <c r="I53" s="10">
        <f>SUM(I54:I66)</f>
        <v>1110608.6</v>
      </c>
      <c r="J53" s="10">
        <f t="shared" si="13"/>
        <v>422025.45</v>
      </c>
      <c r="K53" s="5">
        <f>SUM(K54:K66)</f>
        <v>8441365.59</v>
      </c>
      <c r="L53" s="9"/>
    </row>
    <row r="54" spans="1:11" ht="16.5" customHeight="1">
      <c r="A54" s="7" t="s">
        <v>60</v>
      </c>
      <c r="B54" s="8">
        <v>1006127.82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1006127.82</v>
      </c>
    </row>
    <row r="55" spans="1:11" ht="16.5" customHeight="1">
      <c r="A55" s="7" t="s">
        <v>61</v>
      </c>
      <c r="B55" s="8">
        <v>144521.56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144521.56</v>
      </c>
    </row>
    <row r="56" spans="1:11" ht="16.5" customHeight="1">
      <c r="A56" s="7" t="s">
        <v>4</v>
      </c>
      <c r="B56" s="6">
        <v>0</v>
      </c>
      <c r="C56" s="8">
        <v>1143529.13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1143529.13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1307996.44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1307996.44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730260.7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730260.7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848256.17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848256.17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892817.03</v>
      </c>
      <c r="H60" s="6">
        <v>0</v>
      </c>
      <c r="I60" s="6">
        <v>0</v>
      </c>
      <c r="J60" s="6">
        <v>0</v>
      </c>
      <c r="K60" s="5">
        <f t="shared" si="14"/>
        <v>892817.03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835222.69</v>
      </c>
      <c r="I61" s="6">
        <v>0</v>
      </c>
      <c r="J61" s="6">
        <v>0</v>
      </c>
      <c r="K61" s="5">
        <f t="shared" si="14"/>
        <v>835222.69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407815.48</v>
      </c>
      <c r="J63" s="6">
        <v>0</v>
      </c>
      <c r="K63" s="5">
        <f t="shared" si="14"/>
        <v>407815.48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702793.12</v>
      </c>
      <c r="J64" s="6">
        <v>0</v>
      </c>
      <c r="K64" s="5">
        <f t="shared" si="14"/>
        <v>702793.12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422025.45</v>
      </c>
      <c r="K65" s="5">
        <f t="shared" si="14"/>
        <v>422025.45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2021-06-02T17:27:57Z</dcterms:modified>
  <cp:category/>
  <cp:version/>
  <cp:contentType/>
  <cp:contentStatus/>
</cp:coreProperties>
</file>