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<sst xmlns="http://schemas.openxmlformats.org/spreadsheetml/2006/main" count="80" uniqueCount="79">
  <si>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</si>
  <si>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</si>
  <si>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</si>
  <si>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</si>
  <si>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</si>
  <si>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</si>
  <si>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</si>
  <si>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</si>
  <si>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</si>
  <si>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</si>
  <si>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</si>
  <si>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</si>
  <si>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</si>
  <si>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</si>
  <si>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</si>
  <si>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</si>
  <si>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</si>
  <si>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</si>
  <si>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</si>
  <si>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</si>
  <si>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</si>
  <si>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</si>
  <si>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</si>
  <si>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</si>
  <si>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</si>
  <si>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</si>
  <si>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</si>
  <si>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</si>
  <si>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</si>
  <si>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</si>
  <si>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</si>
  <si>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</si>
  <si>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</si>
  <si>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</si>
  <si>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</si>
  <si>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</si>
  <si>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</si>
  <si>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</si>
  <si>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</si>
  <si>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</si>
  <si>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</si>
  <si>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</si>
  <si>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</si>
  <si>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</si>
  <si>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</si>
  <si>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</si>
  <si>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</si>
  <si>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</si>
  <si>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</si>
  <si>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</si>
  <si>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</si>
  <si>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</si>
  <si>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</si>
  <si>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</si>
  <si>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</si>
  <si>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</si>
  <si>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</si>
  <si>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</si>
  <si>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</si>
  <si>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</si>
  <si>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</si>
  <si>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</si>
  <si>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</si>
  <si>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</si>
  <si>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</si>
  <si>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</si>
  <si>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</si>
  <si>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</si>
  <si>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</si>
  <si>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</si>
  <si>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</si>
  <si>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</si>
  <si>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</si>
  <si>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</si>
  <si>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</si>
  <si>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03/09/21 - VENCIMENTO 13/09/21</t>
  </si>
  <si>
    <t>7.15. Consórcio KBPX</t>
  </si>
  <si>
    <t>5.3. Revisão de Remuneração pelo Transporte Coletivo ¹</t>
  </si>
  <si>
    <t>¹ Energia para tração jul e ago.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</si>
</sst>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71895</v>
      </c>
      <c r="C7" s="10">
        <f>C8+C11</f>
        <v>89918</v>
      </c>
      <c r="D7" s="10">
        <f aca="true" t="shared" si="0" ref="D7:K7">D8+D11</f>
        <v>256726</v>
      </c>
      <c r="E7" s="10">
        <f t="shared" si="0"/>
        <v>221165</v>
      </c>
      <c r="F7" s="10">
        <f t="shared" si="0"/>
        <v>231428</v>
      </c>
      <c r="G7" s="10">
        <f t="shared" si="0"/>
        <v>119590</v>
      </c>
      <c r="H7" s="10">
        <f t="shared" si="0"/>
        <v>61875</v>
      </c>
      <c r="I7" s="10">
        <f t="shared" si="0"/>
        <v>105274</v>
      </c>
      <c r="J7" s="10">
        <f t="shared" si="0"/>
        <v>89151</v>
      </c>
      <c r="K7" s="10">
        <f t="shared" si="0"/>
        <v>178869</v>
      </c>
      <c r="L7" s="10">
        <f>SUM(B7:K7)</f>
        <v>1425891</v>
      </c>
      <c r="M7" s="11"/>
    </row>
    <row r="8" spans="1:13" ht="17.25" customHeight="1">
      <c r="A8" s="12" t="s">
        <v>18</v>
      </c>
      <c r="B8" s="13">
        <f>B9+B10</f>
        <v>6321</v>
      </c>
      <c r="C8" s="13">
        <f aca="true" t="shared" si="1" ref="C8:K8">C9+C10</f>
        <v>7315</v>
      </c>
      <c r="D8" s="13">
        <f t="shared" si="1"/>
        <v>21431</v>
      </c>
      <c r="E8" s="13">
        <f t="shared" si="1"/>
        <v>16587</v>
      </c>
      <c r="F8" s="13">
        <f t="shared" si="1"/>
        <v>16879</v>
      </c>
      <c r="G8" s="13">
        <f t="shared" si="1"/>
        <v>10530</v>
      </c>
      <c r="H8" s="13">
        <f t="shared" si="1"/>
        <v>4785</v>
      </c>
      <c r="I8" s="13">
        <f t="shared" si="1"/>
        <v>6389</v>
      </c>
      <c r="J8" s="13">
        <f t="shared" si="1"/>
        <v>6330</v>
      </c>
      <c r="K8" s="13">
        <f t="shared" si="1"/>
        <v>12726</v>
      </c>
      <c r="L8" s="13">
        <f>SUM(B8:K8)</f>
        <v>109293</v>
      </c>
      <c r="M8"/>
    </row>
    <row r="9" spans="1:13" ht="17.25" customHeight="1">
      <c r="A9" s="14" t="s">
        <v>19</v>
      </c>
      <c r="B9" s="15">
        <v>6320</v>
      </c>
      <c r="C9" s="15">
        <v>7315</v>
      </c>
      <c r="D9" s="15">
        <v>21431</v>
      </c>
      <c r="E9" s="15">
        <v>16587</v>
      </c>
      <c r="F9" s="15">
        <v>16879</v>
      </c>
      <c r="G9" s="15">
        <v>10530</v>
      </c>
      <c r="H9" s="15">
        <v>4784</v>
      </c>
      <c r="I9" s="15">
        <v>6389</v>
      </c>
      <c r="J9" s="15">
        <v>6330</v>
      </c>
      <c r="K9" s="15">
        <v>12726</v>
      </c>
      <c r="L9" s="13">
        <f>SUM(B9:K9)</f>
        <v>109291</v>
      </c>
      <c r="M9"/>
    </row>
    <row r="10" spans="1:13" ht="17.25" customHeight="1">
      <c r="A10" s="14" t="s">
        <v>20</v>
      </c>
      <c r="B10" s="15">
        <v>1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1</v>
      </c>
      <c r="I10" s="15">
        <v>0</v>
      </c>
      <c r="J10" s="15">
        <v>0</v>
      </c>
      <c r="K10" s="15">
        <v>0</v>
      </c>
      <c r="L10" s="13">
        <f>SUM(B10:K10)</f>
        <v>2</v>
      </c>
      <c r="M10"/>
    </row>
    <row r="11" spans="1:13" ht="17.25" customHeight="1">
      <c r="A11" s="12" t="s">
        <v>21</v>
      </c>
      <c r="B11" s="15">
        <v>65574</v>
      </c>
      <c r="C11" s="15">
        <v>82603</v>
      </c>
      <c r="D11" s="15">
        <v>235295</v>
      </c>
      <c r="E11" s="15">
        <v>204578</v>
      </c>
      <c r="F11" s="15">
        <v>214549</v>
      </c>
      <c r="G11" s="15">
        <v>109060</v>
      </c>
      <c r="H11" s="15">
        <v>57090</v>
      </c>
      <c r="I11" s="15">
        <v>98885</v>
      </c>
      <c r="J11" s="15">
        <v>82821</v>
      </c>
      <c r="K11" s="15">
        <v>166143</v>
      </c>
      <c r="L11" s="13">
        <f>SUM(B11:K11)</f>
        <v>1316598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5.9243</v>
      </c>
      <c r="C13" s="20">
        <v>3.1225</v>
      </c>
      <c r="D13" s="20">
        <v>3.7187</v>
      </c>
      <c r="E13" s="20">
        <v>3.7607</v>
      </c>
      <c r="F13" s="20">
        <v>3.3291</v>
      </c>
      <c r="G13" s="20">
        <v>3.6582</v>
      </c>
      <c r="H13" s="20">
        <v>4.0306</v>
      </c>
      <c r="I13" s="20">
        <v>3.3477</v>
      </c>
      <c r="J13" s="20">
        <v>3.6046</v>
      </c>
      <c r="K13" s="20">
        <v>2.943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1.145877388960691</v>
      </c>
      <c r="C15" s="22">
        <v>1.338786196795217</v>
      </c>
      <c r="D15" s="22">
        <v>1.30848856433063</v>
      </c>
      <c r="E15" s="22">
        <v>1.212953418019608</v>
      </c>
      <c r="F15" s="22">
        <v>1.403819064091211</v>
      </c>
      <c r="G15" s="22">
        <v>1.35800799557808</v>
      </c>
      <c r="H15" s="22">
        <v>1.354846496245739</v>
      </c>
      <c r="I15" s="22">
        <v>1.303797795025587</v>
      </c>
      <c r="J15" s="22">
        <v>1.580735120262475</v>
      </c>
      <c r="K15" s="22">
        <v>1.211429918779145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74</v>
      </c>
      <c r="B17" s="25">
        <f>B18+B19+B20+B21+B22+B23+B24</f>
        <v>491329.61</v>
      </c>
      <c r="C17" s="25">
        <f aca="true" t="shared" si="2" ref="C17:K17">C18+C19+C20+C21+C22+C23+C24</f>
        <v>382306.64999999997</v>
      </c>
      <c r="D17" s="25">
        <f t="shared" si="2"/>
        <v>1280433.18</v>
      </c>
      <c r="E17" s="25">
        <f t="shared" si="2"/>
        <v>1029128.7</v>
      </c>
      <c r="F17" s="25">
        <f t="shared" si="2"/>
        <v>1111736.3599999999</v>
      </c>
      <c r="G17" s="25">
        <f t="shared" si="2"/>
        <v>613248.49</v>
      </c>
      <c r="H17" s="25">
        <f t="shared" si="2"/>
        <v>351310.94</v>
      </c>
      <c r="I17" s="25">
        <f t="shared" si="2"/>
        <v>465602.38</v>
      </c>
      <c r="J17" s="25">
        <f t="shared" si="2"/>
        <v>520883.14</v>
      </c>
      <c r="K17" s="25">
        <f t="shared" si="2"/>
        <v>654114.7999999999</v>
      </c>
      <c r="L17" s="25">
        <f>L18+L19+L20+L21+L22+L23+L24</f>
        <v>6900094.25</v>
      </c>
      <c r="M17"/>
    </row>
    <row r="18" spans="1:13" ht="17.25" customHeight="1">
      <c r="A18" s="26" t="s">
        <v>24</v>
      </c>
      <c r="B18" s="33">
        <f aca="true" t="shared" si="3" ref="B18:K18">ROUND(B13*B7,2)</f>
        <v>425927.55</v>
      </c>
      <c r="C18" s="33">
        <f t="shared" si="3"/>
        <v>280768.96</v>
      </c>
      <c r="D18" s="33">
        <f t="shared" si="3"/>
        <v>954686.98</v>
      </c>
      <c r="E18" s="33">
        <f t="shared" si="3"/>
        <v>831735.22</v>
      </c>
      <c r="F18" s="33">
        <f t="shared" si="3"/>
        <v>770446.95</v>
      </c>
      <c r="G18" s="33">
        <f t="shared" si="3"/>
        <v>437484.14</v>
      </c>
      <c r="H18" s="33">
        <f t="shared" si="3"/>
        <v>249393.38</v>
      </c>
      <c r="I18" s="33">
        <f t="shared" si="3"/>
        <v>352425.77</v>
      </c>
      <c r="J18" s="33">
        <f t="shared" si="3"/>
        <v>321353.69</v>
      </c>
      <c r="K18" s="33">
        <f t="shared" si="3"/>
        <v>526411.47</v>
      </c>
      <c r="L18" s="33">
        <f aca="true" t="shared" si="4" ref="L18:L24">SUM(B18:K18)</f>
        <v>5150634.11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62133.2</v>
      </c>
      <c r="C19" s="33">
        <f t="shared" si="5"/>
        <v>95120.65</v>
      </c>
      <c r="D19" s="33">
        <f t="shared" si="5"/>
        <v>294510.02</v>
      </c>
      <c r="E19" s="33">
        <f t="shared" si="5"/>
        <v>177120.86</v>
      </c>
      <c r="F19" s="33">
        <f t="shared" si="5"/>
        <v>311121.17</v>
      </c>
      <c r="G19" s="33">
        <f t="shared" si="5"/>
        <v>156622.82</v>
      </c>
      <c r="H19" s="33">
        <f t="shared" si="5"/>
        <v>88496.37</v>
      </c>
      <c r="I19" s="33">
        <f t="shared" si="5"/>
        <v>107066.17</v>
      </c>
      <c r="J19" s="33">
        <f t="shared" si="5"/>
        <v>186621.37</v>
      </c>
      <c r="K19" s="33">
        <f t="shared" si="5"/>
        <v>111299.13</v>
      </c>
      <c r="L19" s="33">
        <f t="shared" si="4"/>
        <v>1590111.7599999998</v>
      </c>
      <c r="M19"/>
    </row>
    <row r="20" spans="1:13" ht="17.25" customHeight="1">
      <c r="A20" s="27" t="s">
        <v>26</v>
      </c>
      <c r="B20" s="33">
        <v>1882.92</v>
      </c>
      <c r="C20" s="33">
        <v>5154</v>
      </c>
      <c r="D20" s="33">
        <v>28464.3</v>
      </c>
      <c r="E20" s="33">
        <v>20576.75</v>
      </c>
      <c r="F20" s="33">
        <v>28782.3</v>
      </c>
      <c r="G20" s="33">
        <v>19141.53</v>
      </c>
      <c r="H20" s="33">
        <v>12035.25</v>
      </c>
      <c r="I20" s="33">
        <v>4724.5</v>
      </c>
      <c r="J20" s="33">
        <v>10136.2</v>
      </c>
      <c r="K20" s="33">
        <v>13632.32</v>
      </c>
      <c r="L20" s="33">
        <f t="shared" si="4"/>
        <v>144530.07</v>
      </c>
      <c r="M20"/>
    </row>
    <row r="21" spans="1:13" ht="17.25" customHeight="1">
      <c r="A21" s="27" t="s">
        <v>27</v>
      </c>
      <c r="B21" s="33">
        <v>1385.94</v>
      </c>
      <c r="C21" s="29">
        <v>1385.94</v>
      </c>
      <c r="D21" s="29">
        <v>2771.88</v>
      </c>
      <c r="E21" s="29">
        <v>2771.88</v>
      </c>
      <c r="F21" s="33">
        <v>1385.94</v>
      </c>
      <c r="G21" s="29">
        <v>0</v>
      </c>
      <c r="H21" s="33">
        <v>1385.94</v>
      </c>
      <c r="I21" s="29">
        <v>1385.94</v>
      </c>
      <c r="J21" s="29">
        <v>2771.88</v>
      </c>
      <c r="K21" s="29">
        <v>2771.88</v>
      </c>
      <c r="L21" s="33">
        <f t="shared" si="4"/>
        <v>18017.22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-2684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-2684</v>
      </c>
      <c r="M22"/>
    </row>
    <row r="23" spans="1:13" ht="17.25" customHeight="1">
      <c r="A23" s="27" t="s">
        <v>72</v>
      </c>
      <c r="B23" s="33">
        <v>0</v>
      </c>
      <c r="C23" s="33">
        <v>-122.9</v>
      </c>
      <c r="D23" s="33">
        <v>0</v>
      </c>
      <c r="E23" s="33">
        <v>-392.01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-514.91</v>
      </c>
      <c r="M23"/>
    </row>
    <row r="24" spans="1:13" ht="17.25" customHeight="1">
      <c r="A24" s="27" t="s">
        <v>73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-535306.27</v>
      </c>
      <c r="C27" s="33">
        <f t="shared" si="6"/>
        <v>-32186</v>
      </c>
      <c r="D27" s="33">
        <f t="shared" si="6"/>
        <v>-94296.4</v>
      </c>
      <c r="E27" s="33">
        <f t="shared" si="6"/>
        <v>-77695.37</v>
      </c>
      <c r="F27" s="33">
        <f t="shared" si="6"/>
        <v>-74267.6</v>
      </c>
      <c r="G27" s="33">
        <f t="shared" si="6"/>
        <v>-46332</v>
      </c>
      <c r="H27" s="33">
        <f t="shared" si="6"/>
        <v>-29148.829999999998</v>
      </c>
      <c r="I27" s="33">
        <f t="shared" si="6"/>
        <v>-38069.25</v>
      </c>
      <c r="J27" s="33">
        <f t="shared" si="6"/>
        <v>-27852</v>
      </c>
      <c r="K27" s="33">
        <f t="shared" si="6"/>
        <v>-55994.4</v>
      </c>
      <c r="L27" s="33">
        <f aca="true" t="shared" si="7" ref="L27:L34">SUM(B27:K27)</f>
        <v>-1011148.12</v>
      </c>
      <c r="M27"/>
    </row>
    <row r="28" spans="1:13" ht="18.75" customHeight="1">
      <c r="A28" s="27" t="s">
        <v>30</v>
      </c>
      <c r="B28" s="33">
        <f>B29+B30+B31+B32</f>
        <v>-27808</v>
      </c>
      <c r="C28" s="33">
        <f aca="true" t="shared" si="8" ref="C28:K28">C29+C30+C31+C32</f>
        <v>-32186</v>
      </c>
      <c r="D28" s="33">
        <f t="shared" si="8"/>
        <v>-94296.4</v>
      </c>
      <c r="E28" s="33">
        <f t="shared" si="8"/>
        <v>-72982.8</v>
      </c>
      <c r="F28" s="33">
        <f t="shared" si="8"/>
        <v>-74267.6</v>
      </c>
      <c r="G28" s="33">
        <f t="shared" si="8"/>
        <v>-46332</v>
      </c>
      <c r="H28" s="33">
        <f t="shared" si="8"/>
        <v>-21049.6</v>
      </c>
      <c r="I28" s="33">
        <f t="shared" si="8"/>
        <v>-38069.25</v>
      </c>
      <c r="J28" s="33">
        <f t="shared" si="8"/>
        <v>-27852</v>
      </c>
      <c r="K28" s="33">
        <f t="shared" si="8"/>
        <v>-55994.4</v>
      </c>
      <c r="L28" s="33">
        <f t="shared" si="7"/>
        <v>-490838.05000000005</v>
      </c>
      <c r="M28"/>
    </row>
    <row r="29" spans="1:13" s="36" customFormat="1" ht="18.75" customHeight="1">
      <c r="A29" s="34" t="s">
        <v>57</v>
      </c>
      <c r="B29" s="33">
        <f>-ROUND((B9)*$E$3,2)</f>
        <v>-27808</v>
      </c>
      <c r="C29" s="33">
        <f aca="true" t="shared" si="9" ref="C29:K29">-ROUND((C9)*$E$3,2)</f>
        <v>-32186</v>
      </c>
      <c r="D29" s="33">
        <f t="shared" si="9"/>
        <v>-94296.4</v>
      </c>
      <c r="E29" s="33">
        <f t="shared" si="9"/>
        <v>-72982.8</v>
      </c>
      <c r="F29" s="33">
        <f t="shared" si="9"/>
        <v>-74267.6</v>
      </c>
      <c r="G29" s="33">
        <f t="shared" si="9"/>
        <v>-46332</v>
      </c>
      <c r="H29" s="33">
        <f t="shared" si="9"/>
        <v>-21049.6</v>
      </c>
      <c r="I29" s="33">
        <f t="shared" si="9"/>
        <v>-28111.6</v>
      </c>
      <c r="J29" s="33">
        <f t="shared" si="9"/>
        <v>-27852</v>
      </c>
      <c r="K29" s="33">
        <f t="shared" si="9"/>
        <v>-55994.4</v>
      </c>
      <c r="L29" s="33">
        <f t="shared" si="7"/>
        <v>-480880.4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-185.84</v>
      </c>
      <c r="J31" s="17">
        <v>0</v>
      </c>
      <c r="K31" s="17">
        <v>0</v>
      </c>
      <c r="L31" s="33">
        <f t="shared" si="7"/>
        <v>-185.84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-9771.81</v>
      </c>
      <c r="J32" s="17">
        <v>0</v>
      </c>
      <c r="K32" s="17">
        <v>0</v>
      </c>
      <c r="L32" s="33">
        <f t="shared" si="7"/>
        <v>-9771.81</v>
      </c>
      <c r="M32"/>
    </row>
    <row r="33" spans="1:13" s="36" customFormat="1" ht="18.75" customHeight="1">
      <c r="A33" s="27" t="s">
        <v>34</v>
      </c>
      <c r="B33" s="38">
        <f>SUM(B34:B45)</f>
        <v>-85163.77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-4712.57</v>
      </c>
      <c r="F33" s="38">
        <f t="shared" si="10"/>
        <v>0</v>
      </c>
      <c r="G33" s="38">
        <f t="shared" si="10"/>
        <v>0</v>
      </c>
      <c r="H33" s="38">
        <f t="shared" si="10"/>
        <v>-8099.23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-97975.56999999999</v>
      </c>
      <c r="M33"/>
    </row>
    <row r="34" spans="1:13" ht="18.75" customHeight="1">
      <c r="A34" s="37" t="s">
        <v>35</v>
      </c>
      <c r="B34" s="38">
        <v>-64501.86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 t="shared" si="7"/>
        <v>-64501.86</v>
      </c>
      <c r="M34"/>
    </row>
    <row r="35" spans="1:13" ht="18.75" customHeight="1">
      <c r="A35" s="37" t="s">
        <v>36</v>
      </c>
      <c r="B35" s="33">
        <v>-20661.91</v>
      </c>
      <c r="C35" s="17">
        <v>0</v>
      </c>
      <c r="D35" s="17">
        <v>0</v>
      </c>
      <c r="E35" s="33">
        <v>-4712.57</v>
      </c>
      <c r="F35" s="28">
        <v>0</v>
      </c>
      <c r="G35" s="28">
        <v>0</v>
      </c>
      <c r="H35" s="33">
        <v>-8099.23</v>
      </c>
      <c r="I35" s="17">
        <v>0</v>
      </c>
      <c r="J35" s="28">
        <v>0</v>
      </c>
      <c r="K35" s="17">
        <v>0</v>
      </c>
      <c r="L35" s="33">
        <f>SUM(B35:K35)</f>
        <v>-33473.71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aca="true" t="shared" si="11" ref="L37:L46">SUM(B37:K37)</f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77</v>
      </c>
      <c r="B46" s="33">
        <v>-422334.5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3">
        <f t="shared" si="11"/>
        <v>-422334.5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46</v>
      </c>
      <c r="B48" s="41">
        <f aca="true" t="shared" si="12" ref="B48:K48">IF(B17+B27+B40+B49&lt;0,0,B17+B27+B49)</f>
        <v>0</v>
      </c>
      <c r="C48" s="41">
        <f t="shared" si="12"/>
        <v>350120.64999999997</v>
      </c>
      <c r="D48" s="41">
        <f t="shared" si="12"/>
        <v>1186136.78</v>
      </c>
      <c r="E48" s="41">
        <f t="shared" si="12"/>
        <v>951433.33</v>
      </c>
      <c r="F48" s="41">
        <f t="shared" si="12"/>
        <v>1037468.7599999999</v>
      </c>
      <c r="G48" s="41">
        <f t="shared" si="12"/>
        <v>566916.49</v>
      </c>
      <c r="H48" s="41">
        <f t="shared" si="12"/>
        <v>322162.11</v>
      </c>
      <c r="I48" s="41">
        <f t="shared" si="12"/>
        <v>427533.13</v>
      </c>
      <c r="J48" s="41">
        <f t="shared" si="12"/>
        <v>493031.14</v>
      </c>
      <c r="K48" s="41">
        <f t="shared" si="12"/>
        <v>598120.3999999999</v>
      </c>
      <c r="L48" s="42">
        <f>SUM(B48:K48)</f>
        <v>5932922.789999999</v>
      </c>
      <c r="M48" s="55"/>
    </row>
    <row r="49" spans="1:12" ht="18.75" customHeight="1">
      <c r="A49" s="27" t="s">
        <v>47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48</v>
      </c>
      <c r="B50" s="33">
        <f>IF(B17+B27+B40+B49&gt;0,0,B17+B27+B49)</f>
        <v>-43976.66000000003</v>
      </c>
      <c r="C50" s="33">
        <f aca="true" t="shared" si="13" ref="B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42">
        <f>SUM(B50:K50)</f>
        <v>-43976.66000000003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49</v>
      </c>
      <c r="B54" s="41">
        <f>SUM(B55:B68)</f>
        <v>0</v>
      </c>
      <c r="C54" s="41">
        <f aca="true" t="shared" si="14" ref="C54:J54">SUM(C55:C66)</f>
        <v>350120.65</v>
      </c>
      <c r="D54" s="41">
        <f t="shared" si="14"/>
        <v>1186136.77</v>
      </c>
      <c r="E54" s="41">
        <f t="shared" si="14"/>
        <v>951433.32</v>
      </c>
      <c r="F54" s="41">
        <f t="shared" si="14"/>
        <v>1037468.76</v>
      </c>
      <c r="G54" s="41">
        <f t="shared" si="14"/>
        <v>566916.49</v>
      </c>
      <c r="H54" s="41">
        <f t="shared" si="14"/>
        <v>322162.1</v>
      </c>
      <c r="I54" s="41">
        <f>SUM(I55:I69)</f>
        <v>427533.13</v>
      </c>
      <c r="J54" s="41">
        <f t="shared" si="14"/>
        <v>493031.14</v>
      </c>
      <c r="K54" s="41">
        <f>SUM(K55:K68)</f>
        <v>598120.4</v>
      </c>
      <c r="L54" s="46">
        <f>SUM(B54:K54)</f>
        <v>5932922.76</v>
      </c>
      <c r="M54" s="40"/>
    </row>
    <row r="55" spans="1:13" ht="18.75" customHeight="1">
      <c r="A55" s="47" t="s">
        <v>50</v>
      </c>
      <c r="B55" s="48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0</v>
      </c>
      <c r="M55" s="40"/>
    </row>
    <row r="56" spans="1:12" ht="18.75" customHeight="1">
      <c r="A56" s="47" t="s">
        <v>60</v>
      </c>
      <c r="B56" s="17">
        <v>0</v>
      </c>
      <c r="C56" s="33">
        <v>305830.39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305830.39</v>
      </c>
    </row>
    <row r="57" spans="1:12" ht="18.75" customHeight="1">
      <c r="A57" s="47" t="s">
        <v>61</v>
      </c>
      <c r="B57" s="17">
        <v>0</v>
      </c>
      <c r="C57" s="33">
        <v>44290.26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44290.26</v>
      </c>
    </row>
    <row r="58" spans="1:12" ht="18.75" customHeight="1">
      <c r="A58" s="47" t="s">
        <v>51</v>
      </c>
      <c r="B58" s="17">
        <v>0</v>
      </c>
      <c r="C58" s="17">
        <v>0</v>
      </c>
      <c r="D58" s="33">
        <v>1186136.77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1186136.77</v>
      </c>
    </row>
    <row r="59" spans="1:12" ht="18.75" customHeight="1">
      <c r="A59" s="47" t="s">
        <v>52</v>
      </c>
      <c r="B59" s="17">
        <v>0</v>
      </c>
      <c r="C59" s="17">
        <v>0</v>
      </c>
      <c r="D59" s="17">
        <v>0</v>
      </c>
      <c r="E59" s="33">
        <v>951433.32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951433.32</v>
      </c>
    </row>
    <row r="60" spans="1:12" ht="18.75" customHeight="1">
      <c r="A60" s="47" t="s">
        <v>53</v>
      </c>
      <c r="B60" s="17">
        <v>0</v>
      </c>
      <c r="C60" s="17">
        <v>0</v>
      </c>
      <c r="D60" s="17">
        <v>0</v>
      </c>
      <c r="E60" s="17">
        <v>0</v>
      </c>
      <c r="F60" s="33">
        <v>1037468.76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1037468.76</v>
      </c>
    </row>
    <row r="61" spans="1:12" ht="18.75" customHeight="1">
      <c r="A61" s="47" t="s">
        <v>54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33">
        <v>566916.49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566916.49</v>
      </c>
    </row>
    <row r="62" spans="1:12" ht="18.75" customHeight="1">
      <c r="A62" s="47" t="s">
        <v>55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33">
        <v>322162.1</v>
      </c>
      <c r="I62" s="17">
        <v>0</v>
      </c>
      <c r="J62" s="17">
        <v>0</v>
      </c>
      <c r="K62" s="17">
        <v>0</v>
      </c>
      <c r="L62" s="46">
        <f t="shared" si="15"/>
        <v>322162.1</v>
      </c>
    </row>
    <row r="63" spans="1:12" ht="18.75" customHeight="1">
      <c r="A63" s="47" t="s">
        <v>56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58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v>493031.14</v>
      </c>
      <c r="K64" s="17">
        <v>0</v>
      </c>
      <c r="L64" s="46">
        <f t="shared" si="15"/>
        <v>493031.14</v>
      </c>
    </row>
    <row r="65" spans="1:12" ht="18.75" customHeight="1">
      <c r="A65" s="47" t="s">
        <v>68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330222.27</v>
      </c>
      <c r="L65" s="46">
        <f t="shared" si="15"/>
        <v>330222.27</v>
      </c>
    </row>
    <row r="66" spans="1:12" ht="18.75" customHeight="1">
      <c r="A66" s="47" t="s">
        <v>69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267898.13</v>
      </c>
      <c r="L66" s="46">
        <f t="shared" si="15"/>
        <v>267898.13</v>
      </c>
    </row>
    <row r="67" spans="1:12" ht="18.75" customHeight="1">
      <c r="A67" s="47" t="s">
        <v>70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71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76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427533.13</v>
      </c>
      <c r="J69" s="53">
        <v>0</v>
      </c>
      <c r="K69" s="53">
        <v>0</v>
      </c>
      <c r="L69" s="51">
        <f>SUM(B69:K69)</f>
        <v>427533.13</v>
      </c>
    </row>
    <row r="70" spans="1:12" ht="18" customHeight="1">
      <c r="A70" s="52" t="s">
        <v>78</v>
      </c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2021-09-10T18:20:22Z</dcterms:modified>
  <cp:category/>
  <cp:version/>
  <cp:contentType/>
  <cp:contentStatus/>
</cp:coreProperties>
</file>